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activeTab="1"/>
  </bookViews>
  <sheets>
    <sheet name="Realizacija 2020" sheetId="9" r:id="rId1"/>
    <sheet name="Realizacija 2021-" sheetId="11" r:id="rId2"/>
    <sheet name="2022" sheetId="1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1" l="1"/>
  <c r="N31" i="12"/>
  <c r="M31" i="12"/>
  <c r="L31" i="12"/>
  <c r="AE23" i="12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W31" i="12"/>
  <c r="V31" i="12"/>
  <c r="U31" i="12"/>
  <c r="T31" i="12"/>
  <c r="S31" i="12"/>
  <c r="R31" i="12"/>
  <c r="Q31" i="12"/>
  <c r="P31" i="12"/>
  <c r="O31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X31" i="12" l="1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<sst xmlns="http://schemas.openxmlformats.org/spreadsheetml/2006/main" count="775" uniqueCount="391">
  <si>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</si>
  <si>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</si>
  <si>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</si>
  <si>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</si>
  <si>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</si>
  <si>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</si>
  <si>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</si>
  <si>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</si>
  <si>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</si>
  <si>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</si>
  <si>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</si>
  <si>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</si>
  <si>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</si>
  <si>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</si>
  <si>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</si>
  <si>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</si>
  <si>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</si>
  <si>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</si>
  <si>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</si>
  <si>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</si>
  <si>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</si>
  <si>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</si>
  <si>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</si>
  <si>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</si>
  <si>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</si>
  <si>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</si>
  <si>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</si>
  <si>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</si>
  <si>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</si>
  <si>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</si>
  <si>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</si>
  <si>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</si>
  <si>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</si>
  <si>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</si>
  <si>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</si>
  <si>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</si>
  <si>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</si>
  <si>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</si>
  <si>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</si>
  <si>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</si>
  <si>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</si>
  <si>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</si>
  <si>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</si>
  <si>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</si>
  <si>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</si>
  <si>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</si>
  <si>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</si>
  <si>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</si>
  <si>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</si>
  <si>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</si>
  <si>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</si>
  <si>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</si>
  <si>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</si>
  <si>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</si>
  <si>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</si>
  <si>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</si>
  <si>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</si>
  <si>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</si>
  <si>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</si>
  <si>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</si>
  <si>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</si>
  <si>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</si>
  <si>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</si>
  <si>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</si>
  <si>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</si>
  <si>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</si>
  <si>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</si>
  <si>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</si>
  <si>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</si>
  <si>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</si>
  <si>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</si>
  <si>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</si>
  <si>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</si>
  <si>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</si>
  <si>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</si>
  <si>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</si>
  <si>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</si>
  <si>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</si>
  <si>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</si>
  <si>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</si>
  <si>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</si>
  <si>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</si>
  <si>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</si>
  <si>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</si>
  <si>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</si>
  <si>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</si>
  <si>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</si>
  <si>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</si>
  <si>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</si>
  <si>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</si>
  <si>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</si>
  <si>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</si>
  <si>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</si>
  <si>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</si>
  <si>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</si>
  <si>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</si>
  <si>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</si>
  <si>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</si>
  <si>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</si>
  <si>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</si>
  <si>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</si>
  <si>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</si>
  <si>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</si>
  <si>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</si>
  <si>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</si>
  <si>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</si>
  <si>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</si>
  <si>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</si>
  <si>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</si>
  <si>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</si>
  <si>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</si>
  <si>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</si>
  <si>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</si>
  <si>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</si>
  <si>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</si>
  <si>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</si>
  <si>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</si>
  <si>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</si>
  <si>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</si>
  <si>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</si>
  <si>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</si>
  <si>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</si>
  <si>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</si>
  <si>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</si>
  <si>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</si>
  <si>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</si>
  <si>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</si>
  <si>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</si>
  <si>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</si>
  <si>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</si>
  <si>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</si>
  <si>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</si>
  <si>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</si>
  <si>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</si>
  <si>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</si>
  <si>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</si>
  <si>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</si>
  <si>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</si>
  <si>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</si>
  <si>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</si>
  <si>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</si>
  <si>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</si>
  <si>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</si>
  <si>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</si>
  <si>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</si>
  <si>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</si>
  <si>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</si>
  <si>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</si>
  <si>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</si>
  <si>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</si>
  <si>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</si>
  <si>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</si>
  <si>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</si>
  <si>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</si>
  <si>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</si>
  <si>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</si>
  <si>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</si>
  <si>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</si>
  <si>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</si>
  <si>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</si>
  <si>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</si>
  <si>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</si>
  <si>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</si>
  <si>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</si>
  <si>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</si>
  <si>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</si>
  <si>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</si>
  <si>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</si>
  <si>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</si>
  <si>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</si>
  <si>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</si>
  <si>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</si>
  <si>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</si>
  <si>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</si>
  <si>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</si>
  <si>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</si>
  <si>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</si>
  <si>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</si>
  <si>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</si>
  <si>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</si>
  <si>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</si>
  <si>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</si>
  <si>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</si>
  <si>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</si>
  <si>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</si>
  <si>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</si>
  <si>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</si>
  <si>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</si>
  <si>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</si>
  <si>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</si>
  <si>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</si>
  <si>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</si>
  <si>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</si>
  <si>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</si>
  <si>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</si>
  <si>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</si>
  <si>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</si>
  <si>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</si>
  <si>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</si>
  <si>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</si>
  <si>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</si>
  <si>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</si>
  <si>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</si>
  <si>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</si>
  <si>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</si>
  <si>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</si>
  <si>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</si>
  <si>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</si>
  <si>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</si>
  <si>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</si>
  <si>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</si>
  <si>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</si>
  <si>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</si>
  <si>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</si>
  <si>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</si>
  <si>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</si>
  <si>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</si>
  <si>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</si>
  <si>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</si>
  <si>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</si>
  <si>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</si>
  <si>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</si>
  <si>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</si>
  <si>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</si>
  <si>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</si>
  <si>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</si>
  <si>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</si>
  <si>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</si>
  <si>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</si>
  <si>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</si>
  <si>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</si>
  <si>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</si>
  <si>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</si>
  <si>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</si>
  <si>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</si>
  <si>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</si>
  <si>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</si>
  <si>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</si>
  <si>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</si>
  <si>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</si>
  <si>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</si>
  <si>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</si>
  <si>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</si>
  <si>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</si>
  <si>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</si>
  <si>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</si>
  <si>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</si>
  <si>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</si>
  <si>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</si>
  <si>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</si>
  <si>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</si>
  <si>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</si>
  <si>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</si>
  <si>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</si>
  <si>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</si>
  <si>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</si>
  <si>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</si>
  <si>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</si>
  <si>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</si>
  <si>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</si>
  <si>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</si>
  <si>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</si>
  <si>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</si>
  <si>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</si>
  <si>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</si>
  <si>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</si>
  <si>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</si>
  <si>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</si>
  <si>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</si>
  <si>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</si>
  <si>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</si>
  <si>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</si>
  <si>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</si>
  <si>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</si>
  <si>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</si>
  <si>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</si>
  <si>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</si>
  <si>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</si>
  <si>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</si>
  <si>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</si>
  <si>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</si>
  <si>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</si>
  <si>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</si>
  <si>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</si>
  <si>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</si>
  <si>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</si>
  <si>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</si>
  <si>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</si>
  <si>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</si>
  <si>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</si>
  <si>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</si>
  <si>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</si>
  <si>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</si>
  <si>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</si>
  <si>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</si>
  <si>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</si>
  <si>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</si>
  <si>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</si>
  <si>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</si>
  <si>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</si>
  <si>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</si>
  <si>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</si>
  <si>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</si>
  <si>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</si>
  <si>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</si>
  <si>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</si>
  <si>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</si>
  <si>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</si>
  <si>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</si>
  <si>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</si>
  <si>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</si>
  <si>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</si>
  <si>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</si>
  <si>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</si>
  <si>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</si>
  <si>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</si>
  <si>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</si>
  <si>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</si>
  <si>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</si>
  <si>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</si>
  <si>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</si>
  <si>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</si>
  <si>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</si>
  <si>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</si>
  <si>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</si>
  <si>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</si>
  <si>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</si>
  <si>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</si>
  <si>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</si>
  <si>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</si>
  <si>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</si>
  <si>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</si>
  <si>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</si>
  <si>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</si>
  <si>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</si>
  <si>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</si>
  <si>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</si>
  <si>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</si>
  <si>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</si>
  <si>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</si>
  <si>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</si>
  <si>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</si>
  <si>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</si>
  <si>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</si>
  <si>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</si>
  <si>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</si>
  <si>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</si>
  <si>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</si>
  <si>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</si>
  <si>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</si>
  <si>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</si>
  <si>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</si>
  <si>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</si>
  <si>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</si>
  <si>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</si>
  <si>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</si>
  <si>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</si>
  <si>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</si>
  <si>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</si>
  <si>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</si>
  <si>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</si>
  <si>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</si>
  <si>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</si>
  <si>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</si>
  <si>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</si>
  <si>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</si>
  <si>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</si>
  <si>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</si>
  <si>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</si>
  <si>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</si>
  <si>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</si>
  <si>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</si>
  <si>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</si>
  <si>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</si>
  <si>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</si>
  <si>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</si>
  <si>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</si>
  <si>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</si>
  <si>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</si>
  <si>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</si>
  <si>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</si>
  <si>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Vrijednost: 6.000,00                  Rok izvršenja:                              Rok plaćanja:                                Garantni rok: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</si>
  <si>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</si>
  <si>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</si>
  <si>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</si>
  <si>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</si>
  <si>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</si>
  <si>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</si>
  <si>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</si>
  <si>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UKUPNO:sa 31.01.2022</t>
  </si>
  <si>
    <t>Neprioritetne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</si>
</sst>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NumberFormat="1" applyFont="1" applyFill="1" applyBorder="1" applyAlignment="1">
      <alignment vertical="center" wrapText="1"/>
    </xf>
    <xf numFmtId="0" fontId="16" fillId="3" borderId="4" xfId="0" applyNumberFormat="1" applyFont="1" applyFill="1" applyBorder="1" applyAlignment="1">
      <alignment vertical="center" wrapText="1"/>
    </xf>
    <xf numFmtId="0" fontId="16" fillId="4" borderId="4" xfId="0" applyNumberFormat="1" applyFon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NumberFormat="1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NumberFormat="1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NumberFormat="1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14" fontId="16" fillId="8" borderId="4" xfId="0" applyNumberFormat="1" applyFont="1" applyFill="1" applyBorder="1" applyAlignment="1">
      <alignment vertical="center" wrapText="1"/>
    </xf>
    <xf numFmtId="1" fontId="16" fillId="7" borderId="5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23" zoomScale="64" zoomScaleNormal="64" zoomScalePageLayoutView="63" workbookViewId="0">
      <selection activeCell="K10" sqref="K10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hidden="1" customWidth="1"/>
    <col min="14" max="14" width="12.42578125" style="3" hidden="1" customWidth="1"/>
    <col min="15" max="19" width="10.7109375" style="3" hidden="1" customWidth="1"/>
    <col min="20" max="20" width="10.42578125" style="3" hidden="1" customWidth="1"/>
    <col min="21" max="21" width="10.5703125" style="3" hidden="1" customWidth="1"/>
    <col min="22" max="22" width="10.7109375" style="3" hidden="1" customWidth="1"/>
    <col min="23" max="23" width="12.28515625" style="3" hidden="1" customWidth="1"/>
    <col min="24" max="24" width="5.28515625" style="8" hidden="1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9" customWidth="1"/>
    <col min="29" max="29" width="22.140625" style="70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44637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152" s="2" customFormat="1" ht="28.15" customHeight="1" x14ac:dyDescent="0.25">
      <c r="A2" s="175" t="s">
        <v>0</v>
      </c>
      <c r="B2" s="179" t="s">
        <v>1</v>
      </c>
      <c r="C2" s="180"/>
      <c r="D2" s="181"/>
      <c r="E2" s="176" t="s">
        <v>2</v>
      </c>
      <c r="F2" s="174" t="s">
        <v>3</v>
      </c>
      <c r="G2" s="177" t="s">
        <v>179</v>
      </c>
      <c r="H2" s="168" t="s">
        <v>29</v>
      </c>
      <c r="I2" s="178" t="s">
        <v>4</v>
      </c>
      <c r="J2" s="178" t="s">
        <v>5</v>
      </c>
      <c r="K2" s="178" t="s">
        <v>185</v>
      </c>
      <c r="L2" s="174" t="s">
        <v>22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 t="s">
        <v>21</v>
      </c>
      <c r="Y2" s="162" t="s">
        <v>181</v>
      </c>
      <c r="Z2" s="165" t="s">
        <v>182</v>
      </c>
      <c r="AA2" s="168" t="s">
        <v>183</v>
      </c>
      <c r="AB2" s="171" t="s">
        <v>186</v>
      </c>
      <c r="AC2" s="158" t="s">
        <v>6</v>
      </c>
      <c r="AD2" s="162" t="s">
        <v>184</v>
      </c>
      <c r="AE2" s="159" t="s">
        <v>23</v>
      </c>
      <c r="AF2" s="159"/>
    </row>
    <row r="3" spans="1:152" s="2" customFormat="1" ht="28.15" customHeight="1" x14ac:dyDescent="0.25">
      <c r="A3" s="175"/>
      <c r="B3" s="182"/>
      <c r="C3" s="183"/>
      <c r="D3" s="184"/>
      <c r="E3" s="176"/>
      <c r="F3" s="174"/>
      <c r="G3" s="177"/>
      <c r="H3" s="169"/>
      <c r="I3" s="178"/>
      <c r="J3" s="178"/>
      <c r="K3" s="178"/>
      <c r="L3" s="52" t="s">
        <v>7</v>
      </c>
      <c r="M3" s="52" t="s">
        <v>7</v>
      </c>
      <c r="N3" s="52" t="s">
        <v>7</v>
      </c>
      <c r="O3" s="52" t="s">
        <v>7</v>
      </c>
      <c r="P3" s="52" t="s">
        <v>7</v>
      </c>
      <c r="Q3" s="52" t="s">
        <v>7</v>
      </c>
      <c r="R3" s="52" t="s">
        <v>7</v>
      </c>
      <c r="S3" s="52" t="s">
        <v>7</v>
      </c>
      <c r="T3" s="52" t="s">
        <v>7</v>
      </c>
      <c r="U3" s="52" t="s">
        <v>7</v>
      </c>
      <c r="V3" s="52" t="s">
        <v>7</v>
      </c>
      <c r="W3" s="52" t="s">
        <v>7</v>
      </c>
      <c r="X3" s="174"/>
      <c r="Y3" s="163"/>
      <c r="Z3" s="166"/>
      <c r="AA3" s="169"/>
      <c r="AB3" s="172"/>
      <c r="AC3" s="158"/>
      <c r="AD3" s="163"/>
      <c r="AE3" s="159"/>
      <c r="AF3" s="159"/>
    </row>
    <row r="4" spans="1:152" s="2" customFormat="1" ht="28.15" customHeight="1" x14ac:dyDescent="0.25">
      <c r="A4" s="175"/>
      <c r="B4" s="185" t="s">
        <v>180</v>
      </c>
      <c r="C4" s="185" t="s">
        <v>24</v>
      </c>
      <c r="D4" s="185" t="s">
        <v>25</v>
      </c>
      <c r="E4" s="176"/>
      <c r="F4" s="174"/>
      <c r="G4" s="177"/>
      <c r="H4" s="169"/>
      <c r="I4" s="178"/>
      <c r="J4" s="178"/>
      <c r="K4" s="178"/>
      <c r="L4" s="25">
        <v>44197</v>
      </c>
      <c r="M4" s="53" t="s">
        <v>9</v>
      </c>
      <c r="N4" s="53" t="s">
        <v>10</v>
      </c>
      <c r="O4" s="53" t="s">
        <v>11</v>
      </c>
      <c r="P4" s="53" t="s">
        <v>12</v>
      </c>
      <c r="Q4" s="53" t="s">
        <v>13</v>
      </c>
      <c r="R4" s="53" t="s">
        <v>14</v>
      </c>
      <c r="S4" s="53" t="s">
        <v>15</v>
      </c>
      <c r="T4" s="53" t="s">
        <v>16</v>
      </c>
      <c r="U4" s="53" t="s">
        <v>17</v>
      </c>
      <c r="V4" s="53" t="s">
        <v>18</v>
      </c>
      <c r="W4" s="53" t="s">
        <v>19</v>
      </c>
      <c r="X4" s="174"/>
      <c r="Y4" s="163"/>
      <c r="Z4" s="166"/>
      <c r="AA4" s="169"/>
      <c r="AB4" s="172"/>
      <c r="AC4" s="158"/>
      <c r="AD4" s="163"/>
      <c r="AE4" s="159"/>
      <c r="AF4" s="159"/>
    </row>
    <row r="5" spans="1:152" s="2" customFormat="1" ht="36" customHeight="1" x14ac:dyDescent="0.25">
      <c r="A5" s="175"/>
      <c r="B5" s="186"/>
      <c r="C5" s="186"/>
      <c r="D5" s="186"/>
      <c r="E5" s="176"/>
      <c r="F5" s="174"/>
      <c r="G5" s="177"/>
      <c r="H5" s="170"/>
      <c r="I5" s="178"/>
      <c r="J5" s="178"/>
      <c r="K5" s="178"/>
      <c r="L5" s="52" t="s">
        <v>8</v>
      </c>
      <c r="M5" s="52" t="s">
        <v>8</v>
      </c>
      <c r="N5" s="52" t="s">
        <v>8</v>
      </c>
      <c r="O5" s="52" t="s">
        <v>8</v>
      </c>
      <c r="P5" s="52" t="s">
        <v>8</v>
      </c>
      <c r="Q5" s="52" t="s">
        <v>8</v>
      </c>
      <c r="R5" s="52" t="s">
        <v>8</v>
      </c>
      <c r="S5" s="52" t="s">
        <v>8</v>
      </c>
      <c r="T5" s="52" t="s">
        <v>8</v>
      </c>
      <c r="U5" s="52" t="s">
        <v>8</v>
      </c>
      <c r="V5" s="52" t="s">
        <v>8</v>
      </c>
      <c r="W5" s="52" t="s">
        <v>8</v>
      </c>
      <c r="X5" s="174"/>
      <c r="Y5" s="164"/>
      <c r="Z5" s="167"/>
      <c r="AA5" s="170"/>
      <c r="AB5" s="173"/>
      <c r="AC5" s="158"/>
      <c r="AD5" s="164"/>
      <c r="AE5" s="159"/>
      <c r="AF5" s="159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4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4">
        <v>43882</v>
      </c>
      <c r="AB6" s="45">
        <v>6000</v>
      </c>
      <c r="AC6" s="45">
        <v>0</v>
      </c>
      <c r="AD6" s="34"/>
      <c r="AE6" s="156" t="str">
        <f>IF(AC6=0,"ugovor realizovan","ugovor u realizaciji")</f>
        <v>ugovor realizovan</v>
      </c>
      <c r="AF6" s="157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5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5">
        <v>43928</v>
      </c>
      <c r="AB7" s="47">
        <v>5499</v>
      </c>
      <c r="AC7" s="47">
        <v>0</v>
      </c>
      <c r="AD7" s="42"/>
      <c r="AE7" s="156" t="str">
        <f t="shared" ref="AE7:AE39" si="1">IF(AC7=0,"ugovor realizovan","ugovor u realizaciji")</f>
        <v>ugovor realizovan</v>
      </c>
      <c r="AF7" s="15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6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60"/>
      <c r="AB8" s="45">
        <v>5535.62</v>
      </c>
      <c r="AC8" s="45">
        <v>268.62</v>
      </c>
      <c r="AD8" s="34"/>
      <c r="AE8" s="156" t="str">
        <f t="shared" si="1"/>
        <v>ugovor u realizaciji</v>
      </c>
      <c r="AF8" s="157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5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5"/>
      <c r="AA9" s="61"/>
      <c r="AB9" s="47">
        <v>8987.73</v>
      </c>
      <c r="AC9" s="47">
        <v>2.67</v>
      </c>
      <c r="AD9" s="42"/>
      <c r="AE9" s="156" t="str">
        <f t="shared" si="1"/>
        <v>ugovor u realizaciji</v>
      </c>
      <c r="AF9" s="157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6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4">
        <v>43895</v>
      </c>
      <c r="AB10" s="45">
        <v>2496</v>
      </c>
      <c r="AC10" s="45">
        <v>0</v>
      </c>
      <c r="AD10" s="34"/>
      <c r="AE10" s="156" t="str">
        <f t="shared" si="1"/>
        <v>ugovor realizovan</v>
      </c>
      <c r="AF10" s="157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5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61"/>
      <c r="AB11" s="47">
        <v>1478.88</v>
      </c>
      <c r="AC11" s="47">
        <v>519.76</v>
      </c>
      <c r="AD11" s="42"/>
      <c r="AE11" s="156" t="str">
        <f t="shared" si="1"/>
        <v>ugovor u realizaciji</v>
      </c>
      <c r="AF11" s="157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6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4">
        <v>43907</v>
      </c>
      <c r="AB12" s="45">
        <v>5993.19</v>
      </c>
      <c r="AC12" s="45">
        <v>0</v>
      </c>
      <c r="AD12" s="34"/>
      <c r="AE12" s="156" t="str">
        <f t="shared" si="1"/>
        <v>ugovor realizovan</v>
      </c>
      <c r="AF12" s="157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7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5">
        <v>43907</v>
      </c>
      <c r="AB13" s="47">
        <v>5937.15</v>
      </c>
      <c r="AC13" s="47">
        <v>0</v>
      </c>
      <c r="AD13" s="42"/>
      <c r="AE13" s="156" t="str">
        <f t="shared" si="1"/>
        <v>ugovor realizovan</v>
      </c>
      <c r="AF13" s="157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4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8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4">
        <v>43906</v>
      </c>
      <c r="AB14" s="45">
        <v>5929.49</v>
      </c>
      <c r="AC14" s="45">
        <v>0</v>
      </c>
      <c r="AD14" s="34"/>
      <c r="AE14" s="156" t="str">
        <f t="shared" si="1"/>
        <v>ugovor realizovan</v>
      </c>
      <c r="AF14" s="157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9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5">
        <v>43920</v>
      </c>
      <c r="AB15" s="47">
        <v>2700</v>
      </c>
      <c r="AC15" s="47">
        <v>0</v>
      </c>
      <c r="AD15" s="42"/>
      <c r="AE15" s="156" t="str">
        <f t="shared" si="1"/>
        <v>ugovor realizovan</v>
      </c>
      <c r="AF15" s="157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8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60"/>
      <c r="AB16" s="45">
        <v>5104.3900000000003</v>
      </c>
      <c r="AC16" s="45">
        <v>0</v>
      </c>
      <c r="AD16" s="34"/>
      <c r="AE16" s="156" t="str">
        <f t="shared" si="1"/>
        <v>ugovor realizovan</v>
      </c>
      <c r="AF16" s="157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9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61"/>
      <c r="AB17" s="47">
        <v>2413.3000000000002</v>
      </c>
      <c r="AC17" s="47">
        <v>441.7</v>
      </c>
      <c r="AD17" s="42"/>
      <c r="AE17" s="156" t="str">
        <f t="shared" si="1"/>
        <v>ugovor u realizaciji</v>
      </c>
      <c r="AF17" s="157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8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60"/>
      <c r="AB18" s="45">
        <v>4428</v>
      </c>
      <c r="AC18" s="45">
        <v>825</v>
      </c>
      <c r="AD18" s="34"/>
      <c r="AE18" s="156" t="str">
        <f t="shared" si="1"/>
        <v>ugovor u realizaciji</v>
      </c>
      <c r="AF18" s="157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9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61"/>
      <c r="AB19" s="47">
        <v>11757.44</v>
      </c>
      <c r="AC19" s="47">
        <f>4742.56</f>
        <v>4742.5600000000004</v>
      </c>
      <c r="AD19" s="42"/>
      <c r="AE19" s="156" t="str">
        <f t="shared" si="1"/>
        <v>ugovor u realizaciji</v>
      </c>
      <c r="AF19" s="157"/>
      <c r="AG19" s="72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9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61"/>
      <c r="AB20" s="80">
        <v>4946.57</v>
      </c>
      <c r="AC20" s="80">
        <v>53.43</v>
      </c>
      <c r="AD20" s="42"/>
      <c r="AE20" s="156" t="str">
        <f t="shared" si="1"/>
        <v>ugovor u realizaciji</v>
      </c>
      <c r="AF20" s="157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9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61"/>
      <c r="AB21" s="80">
        <v>4743.7</v>
      </c>
      <c r="AC21" s="80">
        <v>256.3</v>
      </c>
      <c r="AD21" s="42"/>
      <c r="AE21" s="156" t="str">
        <f t="shared" si="1"/>
        <v>ugovor u realizaciji</v>
      </c>
      <c r="AF21" s="157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9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61"/>
      <c r="AB22" s="80">
        <v>2067.17</v>
      </c>
      <c r="AC22" s="80">
        <v>4433.83</v>
      </c>
      <c r="AD22" s="42"/>
      <c r="AE22" s="156" t="str">
        <f t="shared" si="1"/>
        <v>ugovor u realizaciji</v>
      </c>
      <c r="AF22" s="157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8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60"/>
      <c r="AB23" s="45">
        <v>3787.13</v>
      </c>
      <c r="AC23" s="45">
        <v>20378.57</v>
      </c>
      <c r="AD23" s="34"/>
      <c r="AE23" s="156" t="str">
        <f t="shared" si="1"/>
        <v>ugovor u realizaciji</v>
      </c>
      <c r="AF23" s="157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8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60"/>
      <c r="AB24" s="80">
        <v>3787.13</v>
      </c>
      <c r="AC24" s="80">
        <v>1212.8699999999999</v>
      </c>
      <c r="AD24" s="34"/>
      <c r="AE24" s="156" t="str">
        <f t="shared" si="1"/>
        <v>ugovor u realizaciji</v>
      </c>
      <c r="AF24" s="157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9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61"/>
      <c r="AB25" s="47">
        <v>2294.17</v>
      </c>
      <c r="AC25" s="47">
        <v>13185.83</v>
      </c>
      <c r="AD25" s="42"/>
      <c r="AE25" s="156" t="str">
        <f t="shared" si="1"/>
        <v>ugovor u realizaciji</v>
      </c>
      <c r="AF25" s="157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9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61"/>
      <c r="AB26" s="80">
        <v>2294.17</v>
      </c>
      <c r="AC26" s="80">
        <v>2705.83</v>
      </c>
      <c r="AD26" s="42"/>
      <c r="AE26" s="156" t="str">
        <f t="shared" si="1"/>
        <v>ugovor u realizaciji</v>
      </c>
      <c r="AF26" s="157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6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60"/>
      <c r="AB27" s="45">
        <v>1203.93</v>
      </c>
      <c r="AC27" s="45">
        <v>7616.07</v>
      </c>
      <c r="AD27" s="34"/>
      <c r="AE27" s="156" t="str">
        <f t="shared" si="1"/>
        <v>ugovor u realizaciji</v>
      </c>
      <c r="AF27" s="157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5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5">
        <v>44053</v>
      </c>
      <c r="AB28" s="47">
        <v>4960</v>
      </c>
      <c r="AC28" s="47">
        <v>0</v>
      </c>
      <c r="AD28" s="42"/>
      <c r="AE28" s="156" t="str">
        <f t="shared" si="1"/>
        <v>ugovor realizovan</v>
      </c>
      <c r="AF28" s="157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6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60"/>
      <c r="AB29" s="45">
        <v>10833.2</v>
      </c>
      <c r="AC29" s="45">
        <v>63.2</v>
      </c>
      <c r="AD29" s="34"/>
      <c r="AE29" s="156" t="str">
        <f t="shared" si="1"/>
        <v>ugovor u realizaciji</v>
      </c>
      <c r="AF29" s="157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5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61"/>
      <c r="AB30" s="47">
        <v>1495</v>
      </c>
      <c r="AC30" s="47">
        <v>3805</v>
      </c>
      <c r="AD30" s="42"/>
      <c r="AE30" s="156" t="str">
        <f t="shared" si="1"/>
        <v>ugovor u realizaciji</v>
      </c>
      <c r="AF30" s="157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6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60"/>
      <c r="AB31" s="45">
        <v>7700</v>
      </c>
      <c r="AC31" s="45">
        <v>700</v>
      </c>
      <c r="AD31" s="34"/>
      <c r="AE31" s="156" t="str">
        <f t="shared" si="1"/>
        <v>ugovor u realizaciji</v>
      </c>
      <c r="AF31" s="157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5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61"/>
      <c r="AB32" s="47">
        <v>8173.79</v>
      </c>
      <c r="AC32" s="47">
        <v>3810.81</v>
      </c>
      <c r="AD32" s="42"/>
      <c r="AE32" s="156" t="str">
        <f t="shared" si="1"/>
        <v>ugovor u realizaciji</v>
      </c>
      <c r="AF32" s="157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5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61"/>
      <c r="AB33" s="80">
        <v>4929.84</v>
      </c>
      <c r="AC33" s="80">
        <v>70.16</v>
      </c>
      <c r="AD33" s="42"/>
      <c r="AE33" s="156" t="str">
        <f t="shared" si="1"/>
        <v>ugovor u realizaciji</v>
      </c>
      <c r="AF33" s="157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5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61"/>
      <c r="AB34" s="80">
        <v>2513.54</v>
      </c>
      <c r="AC34" s="80">
        <v>486.46</v>
      </c>
      <c r="AD34" s="42"/>
      <c r="AE34" s="156" t="str">
        <f t="shared" si="1"/>
        <v>ugovor u realizaciji</v>
      </c>
      <c r="AF34" s="157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5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61"/>
      <c r="AB35" s="80">
        <v>730.41</v>
      </c>
      <c r="AC35" s="80">
        <v>269.58999999999997</v>
      </c>
      <c r="AD35" s="42"/>
      <c r="AE35" s="156" t="str">
        <f t="shared" si="1"/>
        <v>ugovor u realizaciji</v>
      </c>
      <c r="AF35" s="157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5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61"/>
      <c r="AB36" s="80">
        <v>0</v>
      </c>
      <c r="AC36" s="80">
        <v>946</v>
      </c>
      <c r="AD36" s="42"/>
      <c r="AE36" s="156" t="str">
        <f t="shared" si="1"/>
        <v>ugovor u realizaciji</v>
      </c>
      <c r="AF36" s="157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6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60"/>
      <c r="AB37" s="45">
        <v>1653.85</v>
      </c>
      <c r="AC37" s="45">
        <v>149.57</v>
      </c>
      <c r="AD37" s="34"/>
      <c r="AE37" s="156" t="str">
        <f t="shared" si="1"/>
        <v>ugovor u realizaciji</v>
      </c>
      <c r="AF37" s="157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5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5">
        <v>44229</v>
      </c>
      <c r="AB38" s="47">
        <v>1300</v>
      </c>
      <c r="AC38" s="47">
        <v>0</v>
      </c>
      <c r="AD38" s="42"/>
      <c r="AE38" s="156" t="str">
        <f t="shared" si="1"/>
        <v>ugovor realizovan</v>
      </c>
      <c r="AF38" s="157"/>
    </row>
    <row r="39" spans="1:32" s="1" customFormat="1" ht="69.599999999999994" customHeight="1" x14ac:dyDescent="0.25">
      <c r="A39" s="27">
        <v>25</v>
      </c>
      <c r="B39" s="55" t="s">
        <v>119</v>
      </c>
      <c r="C39" s="29">
        <v>4201613880003</v>
      </c>
      <c r="D39" s="55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6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60"/>
      <c r="AB39" s="45">
        <v>2051.2800000000002</v>
      </c>
      <c r="AC39" s="45">
        <v>0</v>
      </c>
      <c r="AD39" s="34"/>
      <c r="AE39" s="156" t="str">
        <f t="shared" si="1"/>
        <v>ugovor realizovan</v>
      </c>
      <c r="AF39" s="157"/>
    </row>
    <row r="40" spans="1:32" s="9" customFormat="1" ht="39.75" customHeight="1" x14ac:dyDescent="0.2">
      <c r="A40" s="160"/>
      <c r="B40" s="161"/>
      <c r="C40" s="49"/>
      <c r="D40" s="49"/>
      <c r="E40" s="49"/>
      <c r="F40" s="50"/>
      <c r="G40" s="50"/>
      <c r="H40" s="50"/>
      <c r="I40" s="56"/>
      <c r="J40" s="56"/>
      <c r="K40" s="73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81"/>
      <c r="AA40" s="82"/>
      <c r="AB40" s="83"/>
      <c r="AC40" s="83"/>
      <c r="AD40" s="51"/>
      <c r="AE40" s="156"/>
      <c r="AF40" s="157"/>
    </row>
    <row r="41" spans="1:32" ht="28.15" customHeight="1" x14ac:dyDescent="0.25">
      <c r="J41" s="3"/>
      <c r="AC41" s="71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3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abSelected="1" topLeftCell="A22" zoomScale="70" zoomScaleNormal="70" workbookViewId="0">
      <selection activeCell="I34" sqref="I34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9" customWidth="1"/>
    <col min="29" max="29" width="18.7109375" style="70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47" s="2" customFormat="1" ht="28.15" customHeight="1" x14ac:dyDescent="0.25">
      <c r="A2" s="189" t="s">
        <v>0</v>
      </c>
      <c r="B2" s="179" t="s">
        <v>1</v>
      </c>
      <c r="C2" s="180"/>
      <c r="D2" s="181"/>
      <c r="E2" s="176" t="s">
        <v>2</v>
      </c>
      <c r="F2" s="174" t="s">
        <v>3</v>
      </c>
      <c r="G2" s="177" t="s">
        <v>179</v>
      </c>
      <c r="H2" s="168" t="s">
        <v>29</v>
      </c>
      <c r="I2" s="178" t="s">
        <v>4</v>
      </c>
      <c r="J2" s="178" t="s">
        <v>5</v>
      </c>
      <c r="K2" s="178" t="s">
        <v>185</v>
      </c>
      <c r="L2" s="174" t="s">
        <v>286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 t="s">
        <v>21</v>
      </c>
      <c r="Y2" s="162" t="s">
        <v>181</v>
      </c>
      <c r="Z2" s="165" t="s">
        <v>182</v>
      </c>
      <c r="AA2" s="168" t="s">
        <v>183</v>
      </c>
      <c r="AB2" s="171" t="s">
        <v>186</v>
      </c>
      <c r="AC2" s="158" t="s">
        <v>6</v>
      </c>
      <c r="AD2" s="162" t="s">
        <v>184</v>
      </c>
      <c r="AE2" s="190" t="s">
        <v>23</v>
      </c>
      <c r="AF2" s="190"/>
    </row>
    <row r="3" spans="1:47" s="2" customFormat="1" ht="28.15" customHeight="1" x14ac:dyDescent="0.25">
      <c r="A3" s="189"/>
      <c r="B3" s="182"/>
      <c r="C3" s="183"/>
      <c r="D3" s="184"/>
      <c r="E3" s="176"/>
      <c r="F3" s="174"/>
      <c r="G3" s="177"/>
      <c r="H3" s="169"/>
      <c r="I3" s="178"/>
      <c r="J3" s="178"/>
      <c r="K3" s="17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74"/>
      <c r="Y3" s="163"/>
      <c r="Z3" s="166"/>
      <c r="AA3" s="169"/>
      <c r="AB3" s="172"/>
      <c r="AC3" s="158"/>
      <c r="AD3" s="163"/>
      <c r="AE3" s="190"/>
      <c r="AF3" s="190"/>
    </row>
    <row r="4" spans="1:47" s="2" customFormat="1" ht="28.15" customHeight="1" x14ac:dyDescent="0.25">
      <c r="A4" s="189"/>
      <c r="B4" s="185" t="s">
        <v>180</v>
      </c>
      <c r="C4" s="185" t="s">
        <v>24</v>
      </c>
      <c r="D4" s="185" t="s">
        <v>25</v>
      </c>
      <c r="E4" s="176"/>
      <c r="F4" s="174"/>
      <c r="G4" s="177"/>
      <c r="H4" s="169"/>
      <c r="I4" s="178"/>
      <c r="J4" s="178"/>
      <c r="K4" s="178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74"/>
      <c r="Y4" s="163"/>
      <c r="Z4" s="166"/>
      <c r="AA4" s="169"/>
      <c r="AB4" s="172"/>
      <c r="AC4" s="158"/>
      <c r="AD4" s="163"/>
      <c r="AE4" s="190"/>
      <c r="AF4" s="190"/>
    </row>
    <row r="5" spans="1:47" s="2" customFormat="1" ht="39" customHeight="1" x14ac:dyDescent="0.25">
      <c r="A5" s="189"/>
      <c r="B5" s="186"/>
      <c r="C5" s="186"/>
      <c r="D5" s="186"/>
      <c r="E5" s="176"/>
      <c r="F5" s="174"/>
      <c r="G5" s="177"/>
      <c r="H5" s="170"/>
      <c r="I5" s="178"/>
      <c r="J5" s="178"/>
      <c r="K5" s="17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74"/>
      <c r="Y5" s="164"/>
      <c r="Z5" s="167"/>
      <c r="AA5" s="170"/>
      <c r="AB5" s="173"/>
      <c r="AC5" s="158"/>
      <c r="AD5" s="164"/>
      <c r="AE5" s="190"/>
      <c r="AF5" s="190"/>
    </row>
    <row r="6" spans="1:47" s="1" customFormat="1" ht="52.15" customHeight="1" x14ac:dyDescent="0.25">
      <c r="A6" s="27">
        <v>1</v>
      </c>
      <c r="B6" s="28" t="s">
        <v>124</v>
      </c>
      <c r="C6" s="91">
        <v>4201848090000</v>
      </c>
      <c r="D6" s="92">
        <v>201848090000</v>
      </c>
      <c r="E6" s="30" t="s">
        <v>125</v>
      </c>
      <c r="F6" s="31"/>
      <c r="G6" s="93" t="s">
        <v>208</v>
      </c>
      <c r="H6" s="30" t="s">
        <v>30</v>
      </c>
      <c r="I6" s="94" t="s">
        <v>126</v>
      </c>
      <c r="J6" s="94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7"/>
      <c r="X6" s="19" t="e">
        <f>K6-L6-M6-N6-O6-P6-Q6-R6-S6-T6-U6-V6-W6</f>
        <v>#VALUE!</v>
      </c>
      <c r="Y6" s="19"/>
      <c r="Z6" s="19"/>
      <c r="AA6" s="58">
        <v>44265</v>
      </c>
      <c r="AB6" s="34">
        <v>5500</v>
      </c>
      <c r="AC6" s="88">
        <v>0</v>
      </c>
      <c r="AD6" s="34"/>
      <c r="AE6" s="156" t="str">
        <f>IF(AC6=0,"ugovor realizovan","ugovor u realizaciji")</f>
        <v>ugovor realizovan</v>
      </c>
      <c r="AF6" s="157"/>
    </row>
    <row r="7" spans="1:47" s="11" customFormat="1" ht="56.45" customHeight="1" x14ac:dyDescent="0.25">
      <c r="A7" s="35">
        <v>2</v>
      </c>
      <c r="B7" s="36" t="s">
        <v>178</v>
      </c>
      <c r="C7" s="95">
        <v>4200960550009</v>
      </c>
      <c r="D7" s="95">
        <v>200960550009</v>
      </c>
      <c r="E7" s="38" t="s">
        <v>130</v>
      </c>
      <c r="F7" s="39"/>
      <c r="G7" s="96" t="s">
        <v>215</v>
      </c>
      <c r="H7" s="38" t="s">
        <v>30</v>
      </c>
      <c r="I7" s="98" t="s">
        <v>128</v>
      </c>
      <c r="J7" s="98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3">
        <v>44349</v>
      </c>
      <c r="AB7" s="68">
        <v>4800</v>
      </c>
      <c r="AC7" s="42">
        <v>0</v>
      </c>
      <c r="AD7" s="42"/>
      <c r="AE7" s="156" t="str">
        <f t="shared" ref="AE7:AE22" si="1">IF(AC7=0,"ugovor realizovan","ugovor u realizaciji")</f>
        <v>ugovor realizovan</v>
      </c>
      <c r="AF7" s="15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91">
        <v>4200067140005</v>
      </c>
      <c r="D8" s="91">
        <v>200067140005</v>
      </c>
      <c r="E8" s="30" t="s">
        <v>70</v>
      </c>
      <c r="F8" s="31"/>
      <c r="G8" s="93" t="s">
        <v>209</v>
      </c>
      <c r="H8" s="30" t="s">
        <v>30</v>
      </c>
      <c r="I8" s="99" t="s">
        <v>132</v>
      </c>
      <c r="J8" s="99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6" t="s">
        <v>285</v>
      </c>
      <c r="AB8" s="88">
        <v>3908</v>
      </c>
      <c r="AC8" s="88">
        <v>10</v>
      </c>
      <c r="AD8" s="34"/>
      <c r="AE8" s="156" t="str">
        <f t="shared" si="1"/>
        <v>ugovor u realizaciji</v>
      </c>
      <c r="AF8" s="157"/>
      <c r="AG8" s="72"/>
    </row>
    <row r="9" spans="1:47" s="1" customFormat="1" ht="57" customHeight="1" x14ac:dyDescent="0.25">
      <c r="A9" s="35">
        <v>4</v>
      </c>
      <c r="B9" s="36" t="s">
        <v>134</v>
      </c>
      <c r="C9" s="95">
        <v>4200163020002</v>
      </c>
      <c r="D9" s="95">
        <v>200163020002</v>
      </c>
      <c r="E9" s="38" t="s">
        <v>135</v>
      </c>
      <c r="F9" s="39"/>
      <c r="G9" s="96" t="s">
        <v>212</v>
      </c>
      <c r="H9" s="44" t="s">
        <v>30</v>
      </c>
      <c r="I9" s="98" t="s">
        <v>136</v>
      </c>
      <c r="J9" s="98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9" t="s">
        <v>388</v>
      </c>
      <c r="AB9" s="42">
        <v>4570.95</v>
      </c>
      <c r="AC9" s="155">
        <v>89.73</v>
      </c>
      <c r="AD9" s="42"/>
      <c r="AE9" s="156" t="str">
        <f>IF(AC9=0,"ugovor AH10realizovan","ugovor u realizaciji")</f>
        <v>ugovor u realizaciji</v>
      </c>
      <c r="AF9" s="157"/>
    </row>
    <row r="10" spans="1:47" s="1" customFormat="1" ht="61.9" customHeight="1" x14ac:dyDescent="0.25">
      <c r="A10" s="27">
        <v>5</v>
      </c>
      <c r="B10" s="28" t="s">
        <v>138</v>
      </c>
      <c r="C10" s="91">
        <v>4202426120000</v>
      </c>
      <c r="D10" s="91">
        <v>202426120000</v>
      </c>
      <c r="E10" s="30" t="s">
        <v>139</v>
      </c>
      <c r="F10" s="31"/>
      <c r="G10" s="93" t="s">
        <v>211</v>
      </c>
      <c r="H10" s="30" t="s">
        <v>30</v>
      </c>
      <c r="I10" s="99" t="s">
        <v>140</v>
      </c>
      <c r="J10" s="99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7"/>
      <c r="AB10" s="34">
        <v>550</v>
      </c>
      <c r="AC10" s="34">
        <v>50</v>
      </c>
      <c r="AD10" s="34"/>
      <c r="AE10" s="156" t="str">
        <f t="shared" si="1"/>
        <v>ugovor u realizaciji</v>
      </c>
      <c r="AF10" s="157"/>
    </row>
    <row r="11" spans="1:47" s="1" customFormat="1" ht="57" customHeight="1" x14ac:dyDescent="0.25">
      <c r="A11" s="35">
        <v>6</v>
      </c>
      <c r="B11" s="36" t="s">
        <v>142</v>
      </c>
      <c r="C11" s="95">
        <v>4200056290005</v>
      </c>
      <c r="D11" s="95">
        <v>200056290005</v>
      </c>
      <c r="E11" s="38" t="s">
        <v>143</v>
      </c>
      <c r="F11" s="39"/>
      <c r="G11" s="96" t="s">
        <v>213</v>
      </c>
      <c r="H11" s="38" t="s">
        <v>30</v>
      </c>
      <c r="I11" s="97" t="s">
        <v>144</v>
      </c>
      <c r="J11" s="97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9"/>
      <c r="AB11" s="42">
        <v>1635.83</v>
      </c>
      <c r="AC11" s="42">
        <v>2320.96</v>
      </c>
      <c r="AD11" s="42"/>
      <c r="AE11" s="156" t="str">
        <f t="shared" si="1"/>
        <v>ugovor u realizaciji</v>
      </c>
      <c r="AF11" s="157"/>
    </row>
    <row r="12" spans="1:47" s="1" customFormat="1" ht="54.6" customHeight="1" x14ac:dyDescent="0.25">
      <c r="A12" s="27">
        <v>7</v>
      </c>
      <c r="B12" s="28" t="s">
        <v>39</v>
      </c>
      <c r="C12" s="91">
        <v>4200144230004</v>
      </c>
      <c r="D12" s="91">
        <v>200144230004</v>
      </c>
      <c r="E12" s="30" t="s">
        <v>146</v>
      </c>
      <c r="F12" s="31"/>
      <c r="G12" s="93" t="s">
        <v>210</v>
      </c>
      <c r="H12" s="30" t="s">
        <v>149</v>
      </c>
      <c r="I12" s="94" t="s">
        <v>147</v>
      </c>
      <c r="J12" s="94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7"/>
      <c r="AB12" s="34">
        <v>8317.5300000000007</v>
      </c>
      <c r="AC12" s="34">
        <v>1672.47</v>
      </c>
      <c r="AD12" s="34"/>
      <c r="AE12" s="156" t="str">
        <f t="shared" si="1"/>
        <v>ugovor u realizaciji</v>
      </c>
      <c r="AF12" s="157"/>
    </row>
    <row r="13" spans="1:47" s="1" customFormat="1" ht="55.9" customHeight="1" x14ac:dyDescent="0.25">
      <c r="A13" s="35">
        <v>8</v>
      </c>
      <c r="B13" s="36" t="s">
        <v>44</v>
      </c>
      <c r="C13" s="95">
        <v>4201178930001</v>
      </c>
      <c r="D13" s="37"/>
      <c r="E13" s="38" t="s">
        <v>45</v>
      </c>
      <c r="F13" s="39"/>
      <c r="G13" s="96" t="s">
        <v>214</v>
      </c>
      <c r="H13" s="38" t="s">
        <v>30</v>
      </c>
      <c r="I13" s="97" t="s">
        <v>150</v>
      </c>
      <c r="J13" s="97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3">
        <v>44315</v>
      </c>
      <c r="AB13" s="42">
        <v>1608</v>
      </c>
      <c r="AC13" s="42">
        <v>0</v>
      </c>
      <c r="AD13" s="42"/>
      <c r="AE13" s="156" t="str">
        <f t="shared" si="1"/>
        <v>ugovor realizovan</v>
      </c>
      <c r="AF13" s="157"/>
    </row>
    <row r="14" spans="1:47" s="1" customFormat="1" ht="61.9" customHeight="1" x14ac:dyDescent="0.25">
      <c r="A14" s="27">
        <v>9</v>
      </c>
      <c r="B14" s="28" t="s">
        <v>152</v>
      </c>
      <c r="C14" s="91">
        <v>4227454170007</v>
      </c>
      <c r="D14" s="91">
        <v>227454170007</v>
      </c>
      <c r="E14" s="30" t="s">
        <v>153</v>
      </c>
      <c r="F14" s="30"/>
      <c r="G14" s="93" t="s">
        <v>216</v>
      </c>
      <c r="H14" s="30" t="s">
        <v>30</v>
      </c>
      <c r="I14" s="94" t="s">
        <v>154</v>
      </c>
      <c r="J14" s="94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8">
        <v>44296</v>
      </c>
      <c r="AB14" s="34">
        <v>2947.12</v>
      </c>
      <c r="AC14" s="34">
        <v>0</v>
      </c>
      <c r="AD14" s="34"/>
      <c r="AE14" s="156" t="str">
        <f t="shared" si="1"/>
        <v>ugovor realizovan</v>
      </c>
      <c r="AF14" s="157"/>
    </row>
    <row r="15" spans="1:47" s="1" customFormat="1" ht="51.6" customHeight="1" x14ac:dyDescent="0.25">
      <c r="A15" s="35">
        <v>10</v>
      </c>
      <c r="B15" s="36" t="s">
        <v>156</v>
      </c>
      <c r="C15" s="100">
        <v>4202666350002</v>
      </c>
      <c r="D15" s="100">
        <v>202666350002</v>
      </c>
      <c r="E15" s="38" t="s">
        <v>157</v>
      </c>
      <c r="F15" s="38"/>
      <c r="G15" s="96" t="s">
        <v>217</v>
      </c>
      <c r="H15" s="38" t="s">
        <v>30</v>
      </c>
      <c r="I15" s="97" t="s">
        <v>158</v>
      </c>
      <c r="J15" s="97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3">
        <v>44316</v>
      </c>
      <c r="AB15" s="42">
        <v>5752</v>
      </c>
      <c r="AC15" s="42">
        <v>0</v>
      </c>
      <c r="AD15" s="42"/>
      <c r="AE15" s="156" t="str">
        <f t="shared" si="1"/>
        <v>ugovor realizovan</v>
      </c>
      <c r="AF15" s="157"/>
    </row>
    <row r="16" spans="1:47" s="1" customFormat="1" ht="51" customHeight="1" x14ac:dyDescent="0.25">
      <c r="A16" s="27">
        <v>11</v>
      </c>
      <c r="B16" s="28" t="s">
        <v>65</v>
      </c>
      <c r="C16" s="101">
        <v>4201219470002</v>
      </c>
      <c r="D16" s="101">
        <v>201219470002</v>
      </c>
      <c r="E16" s="30" t="s">
        <v>66</v>
      </c>
      <c r="F16" s="30"/>
      <c r="G16" s="93" t="s">
        <v>218</v>
      </c>
      <c r="H16" s="30" t="s">
        <v>30</v>
      </c>
      <c r="I16" s="94" t="s">
        <v>160</v>
      </c>
      <c r="J16" s="94" t="s">
        <v>161</v>
      </c>
      <c r="K16" s="43" t="s">
        <v>382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60"/>
      <c r="AB16" s="34">
        <v>1981.12</v>
      </c>
      <c r="AC16" s="34">
        <v>3967.68</v>
      </c>
      <c r="AD16" s="34"/>
      <c r="AE16" s="156" t="str">
        <f>IF(AC16=0,"ugovor realizovan","ugovor u realizaciji")</f>
        <v>ugovor u realizaciji</v>
      </c>
      <c r="AF16" s="157"/>
    </row>
    <row r="17" spans="1:48" s="1" customFormat="1" ht="48.6" customHeight="1" x14ac:dyDescent="0.25">
      <c r="A17" s="35">
        <v>12</v>
      </c>
      <c r="B17" s="36" t="s">
        <v>74</v>
      </c>
      <c r="C17" s="100">
        <v>4200555370001</v>
      </c>
      <c r="D17" s="100">
        <v>200555370001</v>
      </c>
      <c r="E17" s="38" t="s">
        <v>162</v>
      </c>
      <c r="F17" s="38"/>
      <c r="G17" s="96" t="s">
        <v>219</v>
      </c>
      <c r="H17" s="38" t="s">
        <v>30</v>
      </c>
      <c r="I17" s="97" t="s">
        <v>77</v>
      </c>
      <c r="J17" s="97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61"/>
      <c r="AB17" s="42">
        <v>2172.67</v>
      </c>
      <c r="AC17" s="42">
        <v>3793.33</v>
      </c>
      <c r="AD17" s="42"/>
      <c r="AE17" s="156" t="str">
        <f t="shared" si="1"/>
        <v>ugovor u realizaciji</v>
      </c>
      <c r="AF17" s="157"/>
    </row>
    <row r="18" spans="1:48" s="1" customFormat="1" ht="63.6" customHeight="1" x14ac:dyDescent="0.25">
      <c r="A18" s="27">
        <v>13</v>
      </c>
      <c r="B18" s="28" t="s">
        <v>164</v>
      </c>
      <c r="C18" s="101">
        <v>4200326930001</v>
      </c>
      <c r="D18" s="101">
        <v>200326930001</v>
      </c>
      <c r="E18" s="30" t="s">
        <v>165</v>
      </c>
      <c r="F18" s="30"/>
      <c r="G18" s="93" t="s">
        <v>220</v>
      </c>
      <c r="H18" s="30" t="s">
        <v>149</v>
      </c>
      <c r="I18" s="94" t="s">
        <v>100</v>
      </c>
      <c r="J18" s="94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60"/>
      <c r="AB18" s="34">
        <v>1652</v>
      </c>
      <c r="AC18" s="34">
        <v>2266.12</v>
      </c>
      <c r="AD18" s="34"/>
      <c r="AE18" s="156" t="str">
        <f t="shared" si="1"/>
        <v>ugovor u realizaciji</v>
      </c>
      <c r="AF18" s="157"/>
    </row>
    <row r="19" spans="1:48" s="1" customFormat="1" ht="53.45" customHeight="1" x14ac:dyDescent="0.25">
      <c r="A19" s="35">
        <v>14</v>
      </c>
      <c r="B19" s="36" t="s">
        <v>167</v>
      </c>
      <c r="C19" s="100">
        <v>4200326930001</v>
      </c>
      <c r="D19" s="100">
        <v>200326930001</v>
      </c>
      <c r="E19" s="38" t="s">
        <v>168</v>
      </c>
      <c r="F19" s="38"/>
      <c r="G19" s="96" t="s">
        <v>220</v>
      </c>
      <c r="H19" s="38" t="s">
        <v>149</v>
      </c>
      <c r="I19" s="97" t="s">
        <v>100</v>
      </c>
      <c r="J19" s="97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61"/>
      <c r="AB19" s="42">
        <v>522</v>
      </c>
      <c r="AC19" s="42">
        <v>2230.8000000000002</v>
      </c>
      <c r="AD19" s="42"/>
      <c r="AE19" s="156" t="str">
        <f t="shared" si="1"/>
        <v>ugovor u realizaciji</v>
      </c>
      <c r="AF19" s="157"/>
    </row>
    <row r="20" spans="1:48" s="1" customFormat="1" ht="58.15" customHeight="1" x14ac:dyDescent="0.25">
      <c r="A20" s="27">
        <v>15</v>
      </c>
      <c r="B20" s="28" t="s">
        <v>169</v>
      </c>
      <c r="C20" s="101">
        <v>4201261240009</v>
      </c>
      <c r="D20" s="101">
        <v>201261240009</v>
      </c>
      <c r="E20" s="30" t="s">
        <v>170</v>
      </c>
      <c r="F20" s="30"/>
      <c r="G20" s="93" t="s">
        <v>220</v>
      </c>
      <c r="H20" s="30" t="s">
        <v>149</v>
      </c>
      <c r="I20" s="94" t="s">
        <v>100</v>
      </c>
      <c r="J20" s="94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8" t="s">
        <v>287</v>
      </c>
      <c r="AB20" s="34">
        <v>5241.6000000000004</v>
      </c>
      <c r="AC20" s="34">
        <v>0</v>
      </c>
      <c r="AD20" s="34"/>
      <c r="AE20" s="156" t="str">
        <f t="shared" si="1"/>
        <v>ugovor realizovan</v>
      </c>
      <c r="AF20" s="157"/>
    </row>
    <row r="21" spans="1:48" s="1" customFormat="1" ht="54" customHeight="1" x14ac:dyDescent="0.25">
      <c r="A21" s="35">
        <v>16</v>
      </c>
      <c r="B21" s="36" t="s">
        <v>53</v>
      </c>
      <c r="C21" s="100">
        <v>4200251660003</v>
      </c>
      <c r="D21" s="100">
        <v>200251660003</v>
      </c>
      <c r="E21" s="38" t="s">
        <v>171</v>
      </c>
      <c r="F21" s="38"/>
      <c r="G21" s="96" t="s">
        <v>221</v>
      </c>
      <c r="H21" s="38" t="s">
        <v>30</v>
      </c>
      <c r="I21" s="97" t="s">
        <v>172</v>
      </c>
      <c r="J21" s="97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61"/>
      <c r="AB21" s="42">
        <v>1518.07</v>
      </c>
      <c r="AC21" s="42">
        <v>4400.93</v>
      </c>
      <c r="AD21" s="42"/>
      <c r="AE21" s="156" t="str">
        <f t="shared" si="1"/>
        <v>ugovor u realizaciji</v>
      </c>
      <c r="AF21" s="157"/>
    </row>
    <row r="22" spans="1:48" s="1" customFormat="1" ht="53.45" customHeight="1" x14ac:dyDescent="0.25">
      <c r="A22" s="27">
        <v>17</v>
      </c>
      <c r="B22" s="28" t="s">
        <v>174</v>
      </c>
      <c r="C22" s="101">
        <v>4202750140005</v>
      </c>
      <c r="D22" s="48"/>
      <c r="E22" s="30" t="s">
        <v>175</v>
      </c>
      <c r="F22" s="30"/>
      <c r="G22" s="93" t="s">
        <v>222</v>
      </c>
      <c r="H22" s="30" t="s">
        <v>30</v>
      </c>
      <c r="I22" s="94" t="s">
        <v>176</v>
      </c>
      <c r="J22" s="94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7" t="s">
        <v>288</v>
      </c>
      <c r="AB22" s="34">
        <v>1800</v>
      </c>
      <c r="AC22" s="34">
        <v>0</v>
      </c>
      <c r="AD22" s="34"/>
      <c r="AE22" s="156" t="str">
        <f t="shared" si="1"/>
        <v>ugovor realizovan</v>
      </c>
      <c r="AF22" s="157"/>
    </row>
    <row r="23" spans="1:48" s="115" customFormat="1" ht="53.45" customHeight="1" x14ac:dyDescent="0.25">
      <c r="A23" s="104">
        <v>18</v>
      </c>
      <c r="B23" s="105" t="s">
        <v>223</v>
      </c>
      <c r="C23" s="106">
        <v>4200146440006</v>
      </c>
      <c r="D23" s="106">
        <v>200146440006</v>
      </c>
      <c r="E23" s="107" t="s">
        <v>224</v>
      </c>
      <c r="F23" s="107"/>
      <c r="G23" s="108" t="s">
        <v>225</v>
      </c>
      <c r="H23" s="107" t="s">
        <v>30</v>
      </c>
      <c r="I23" s="109" t="s">
        <v>290</v>
      </c>
      <c r="J23" s="109"/>
      <c r="K23" s="110" t="s">
        <v>291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2">
        <v>338.98</v>
      </c>
      <c r="V23" s="112">
        <v>272.39</v>
      </c>
      <c r="W23" s="112">
        <v>175.85</v>
      </c>
      <c r="X23" s="113"/>
      <c r="Y23" s="113"/>
      <c r="Z23" s="113"/>
      <c r="AA23" s="114"/>
      <c r="AB23" s="112">
        <v>787.22</v>
      </c>
      <c r="AC23" s="112">
        <v>2911.11</v>
      </c>
      <c r="AD23" s="112"/>
      <c r="AE23" s="187" t="s">
        <v>292</v>
      </c>
      <c r="AF23" s="188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</row>
    <row r="24" spans="1:48" s="1" customFormat="1" ht="53.45" customHeight="1" x14ac:dyDescent="0.25">
      <c r="A24" s="27">
        <v>19</v>
      </c>
      <c r="B24" s="28" t="s">
        <v>301</v>
      </c>
      <c r="C24" s="101">
        <v>4201913250001</v>
      </c>
      <c r="D24" s="101">
        <v>2019113250001</v>
      </c>
      <c r="E24" s="30" t="s">
        <v>293</v>
      </c>
      <c r="F24" s="30"/>
      <c r="G24" s="93" t="s">
        <v>294</v>
      </c>
      <c r="H24" s="30" t="s">
        <v>30</v>
      </c>
      <c r="I24" s="94" t="s">
        <v>295</v>
      </c>
      <c r="J24" s="94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7"/>
      <c r="AB24" s="34">
        <v>0</v>
      </c>
      <c r="AC24" s="34">
        <v>6000</v>
      </c>
      <c r="AD24" s="34"/>
      <c r="AE24" s="89"/>
      <c r="AF24" s="90"/>
    </row>
    <row r="25" spans="1:48" s="115" customFormat="1" ht="53.45" customHeight="1" x14ac:dyDescent="0.25">
      <c r="A25" s="104">
        <v>20</v>
      </c>
      <c r="B25" s="105" t="s">
        <v>302</v>
      </c>
      <c r="C25" s="106">
        <v>4200303990007</v>
      </c>
      <c r="D25" s="106">
        <v>200303990007</v>
      </c>
      <c r="E25" s="107" t="s">
        <v>309</v>
      </c>
      <c r="F25" s="107"/>
      <c r="G25" s="108" t="s">
        <v>297</v>
      </c>
      <c r="H25" s="107" t="s">
        <v>149</v>
      </c>
      <c r="I25" s="109" t="s">
        <v>298</v>
      </c>
      <c r="J25" s="109" t="s">
        <v>319</v>
      </c>
      <c r="K25" s="110" t="s">
        <v>299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2"/>
      <c r="V25" s="112"/>
      <c r="W25" s="112">
        <v>816.74</v>
      </c>
      <c r="X25" s="113"/>
      <c r="Y25" s="113"/>
      <c r="Z25" s="113"/>
      <c r="AA25" s="114"/>
      <c r="AB25" s="112">
        <v>816.74</v>
      </c>
      <c r="AC25" s="112" t="s">
        <v>348</v>
      </c>
      <c r="AD25" s="112"/>
      <c r="AE25" s="116" t="s">
        <v>354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</row>
    <row r="26" spans="1:48" s="1" customFormat="1" ht="53.45" customHeight="1" x14ac:dyDescent="0.25">
      <c r="A26" s="27">
        <v>21</v>
      </c>
      <c r="B26" s="28" t="s">
        <v>300</v>
      </c>
      <c r="C26" s="101">
        <v>4200909100007</v>
      </c>
      <c r="D26" s="101">
        <v>200909100007</v>
      </c>
      <c r="E26" s="30" t="s">
        <v>303</v>
      </c>
      <c r="F26" s="30"/>
      <c r="G26" s="93" t="s">
        <v>304</v>
      </c>
      <c r="H26" s="30" t="s">
        <v>30</v>
      </c>
      <c r="I26" s="94" t="s">
        <v>298</v>
      </c>
      <c r="J26" s="94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7"/>
      <c r="AB26" s="34">
        <v>0</v>
      </c>
      <c r="AC26" s="34">
        <v>5533.04</v>
      </c>
      <c r="AD26" s="34"/>
      <c r="AE26" s="102"/>
      <c r="AF26" s="103"/>
    </row>
    <row r="27" spans="1:48" s="11" customFormat="1" ht="53.45" customHeight="1" x14ac:dyDescent="0.25">
      <c r="A27" s="35">
        <v>22</v>
      </c>
      <c r="B27" s="36" t="s">
        <v>307</v>
      </c>
      <c r="C27" s="100">
        <v>4201407800001</v>
      </c>
      <c r="D27" s="100">
        <v>201407800001</v>
      </c>
      <c r="E27" s="38" t="s">
        <v>308</v>
      </c>
      <c r="F27" s="38"/>
      <c r="G27" s="96" t="s">
        <v>310</v>
      </c>
      <c r="H27" s="38" t="s">
        <v>30</v>
      </c>
      <c r="I27" s="97" t="s">
        <v>311</v>
      </c>
      <c r="J27" s="97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9" t="s">
        <v>349</v>
      </c>
      <c r="AB27" s="42">
        <v>1812</v>
      </c>
      <c r="AC27" s="42">
        <v>0</v>
      </c>
      <c r="AD27" s="42"/>
      <c r="AE27" s="117" t="s">
        <v>350</v>
      </c>
      <c r="AF27" s="118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</row>
    <row r="28" spans="1:48" s="1" customFormat="1" ht="53.45" customHeight="1" x14ac:dyDescent="0.25">
      <c r="A28" s="27">
        <v>23</v>
      </c>
      <c r="B28" s="28" t="s">
        <v>300</v>
      </c>
      <c r="C28" s="101">
        <v>4200909100007</v>
      </c>
      <c r="D28" s="101">
        <v>200909100007</v>
      </c>
      <c r="E28" s="30" t="s">
        <v>313</v>
      </c>
      <c r="F28" s="30"/>
      <c r="G28" s="93" t="s">
        <v>314</v>
      </c>
      <c r="H28" s="30" t="s">
        <v>30</v>
      </c>
      <c r="I28" s="94" t="s">
        <v>315</v>
      </c>
      <c r="J28" s="94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7"/>
      <c r="AB28" s="34">
        <v>779.84</v>
      </c>
      <c r="AC28" s="34">
        <v>1195.04</v>
      </c>
      <c r="AD28" s="34"/>
      <c r="AE28" s="102" t="s">
        <v>292</v>
      </c>
      <c r="AF28" s="103"/>
    </row>
    <row r="29" spans="1:48" s="11" customFormat="1" ht="53.45" customHeight="1" x14ac:dyDescent="0.25">
      <c r="A29" s="35">
        <v>24</v>
      </c>
      <c r="B29" s="36" t="s">
        <v>321</v>
      </c>
      <c r="C29" s="100">
        <v>4200067140005</v>
      </c>
      <c r="D29" s="100">
        <v>200067140005</v>
      </c>
      <c r="E29" s="38" t="s">
        <v>70</v>
      </c>
      <c r="F29" s="38"/>
      <c r="G29" s="96" t="s">
        <v>322</v>
      </c>
      <c r="H29" s="38" t="s">
        <v>30</v>
      </c>
      <c r="I29" s="97" t="s">
        <v>324</v>
      </c>
      <c r="J29" s="97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9"/>
      <c r="AB29" s="42" t="s">
        <v>351</v>
      </c>
      <c r="AC29" s="42">
        <v>723</v>
      </c>
      <c r="AD29" s="42"/>
      <c r="AE29" s="117" t="s">
        <v>292</v>
      </c>
      <c r="AF29" s="118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</row>
    <row r="30" spans="1:48" s="1" customFormat="1" ht="53.45" customHeight="1" x14ac:dyDescent="0.25">
      <c r="A30" s="27">
        <v>25</v>
      </c>
      <c r="B30" s="28" t="s">
        <v>326</v>
      </c>
      <c r="C30" s="101">
        <v>4201916350007</v>
      </c>
      <c r="D30" s="101">
        <v>201916350007</v>
      </c>
      <c r="E30" s="30" t="s">
        <v>327</v>
      </c>
      <c r="F30" s="30"/>
      <c r="G30" s="93" t="s">
        <v>328</v>
      </c>
      <c r="H30" s="30" t="s">
        <v>329</v>
      </c>
      <c r="I30" s="94" t="s">
        <v>330</v>
      </c>
      <c r="J30" s="94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7"/>
      <c r="AB30" s="34">
        <v>0</v>
      </c>
      <c r="AC30" s="34">
        <v>2980</v>
      </c>
      <c r="AD30" s="34"/>
      <c r="AE30" s="102"/>
      <c r="AF30" s="103"/>
    </row>
    <row r="31" spans="1:48" s="11" customFormat="1" ht="53.45" customHeight="1" x14ac:dyDescent="0.25">
      <c r="A31" s="35">
        <v>26</v>
      </c>
      <c r="B31" s="36" t="s">
        <v>333</v>
      </c>
      <c r="C31" s="100">
        <v>4200111220003</v>
      </c>
      <c r="D31" s="100">
        <v>200111220003</v>
      </c>
      <c r="E31" s="38" t="s">
        <v>334</v>
      </c>
      <c r="F31" s="38"/>
      <c r="G31" s="96" t="s">
        <v>335</v>
      </c>
      <c r="H31" s="38" t="s">
        <v>30</v>
      </c>
      <c r="I31" s="97" t="s">
        <v>336</v>
      </c>
      <c r="J31" s="97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9"/>
      <c r="AB31" s="42">
        <v>0</v>
      </c>
      <c r="AC31" s="42">
        <v>2997</v>
      </c>
      <c r="AD31" s="42"/>
      <c r="AE31" s="117"/>
      <c r="AF31" s="118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</row>
    <row r="32" spans="1:48" s="1" customFormat="1" ht="53.45" customHeight="1" x14ac:dyDescent="0.25">
      <c r="A32" s="27">
        <v>27</v>
      </c>
      <c r="B32" s="28" t="s">
        <v>339</v>
      </c>
      <c r="C32" s="101">
        <v>4272343050016</v>
      </c>
      <c r="D32" s="101">
        <v>272343050016</v>
      </c>
      <c r="E32" s="30" t="s">
        <v>340</v>
      </c>
      <c r="F32" s="30"/>
      <c r="G32" s="93" t="s">
        <v>341</v>
      </c>
      <c r="H32" s="30" t="s">
        <v>30</v>
      </c>
      <c r="I32" s="94" t="s">
        <v>336</v>
      </c>
      <c r="J32" s="94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7" t="s">
        <v>352</v>
      </c>
      <c r="AB32" s="34">
        <v>4847.67</v>
      </c>
      <c r="AC32" s="34">
        <v>0</v>
      </c>
      <c r="AD32" s="34"/>
      <c r="AE32" s="102" t="s">
        <v>350</v>
      </c>
      <c r="AF32" s="103"/>
    </row>
    <row r="33" spans="1:48" s="11" customFormat="1" ht="53.45" customHeight="1" x14ac:dyDescent="0.25">
      <c r="A33" s="35">
        <v>28</v>
      </c>
      <c r="B33" s="36" t="s">
        <v>343</v>
      </c>
      <c r="C33" s="100">
        <v>4201781670006</v>
      </c>
      <c r="D33" s="100">
        <v>201781670006</v>
      </c>
      <c r="E33" s="38" t="s">
        <v>340</v>
      </c>
      <c r="F33" s="38"/>
      <c r="G33" s="96" t="s">
        <v>344</v>
      </c>
      <c r="H33" s="38" t="s">
        <v>30</v>
      </c>
      <c r="I33" s="97" t="s">
        <v>345</v>
      </c>
      <c r="J33" s="97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9" t="s">
        <v>352</v>
      </c>
      <c r="AB33" s="42">
        <v>1001</v>
      </c>
      <c r="AC33" s="42">
        <v>0</v>
      </c>
      <c r="AD33" s="42"/>
      <c r="AE33" s="117" t="s">
        <v>353</v>
      </c>
      <c r="AF33" s="118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1:48" s="1" customFormat="1" ht="57.6" customHeight="1" x14ac:dyDescent="0.25">
      <c r="A34" s="27">
        <v>23</v>
      </c>
      <c r="B34" s="28" t="s">
        <v>105</v>
      </c>
      <c r="C34" s="101"/>
      <c r="D34" s="101"/>
      <c r="E34" s="30" t="s">
        <v>89</v>
      </c>
      <c r="F34" s="30"/>
      <c r="G34" s="93"/>
      <c r="H34" s="30" t="s">
        <v>390</v>
      </c>
      <c r="I34" s="94" t="s">
        <v>383</v>
      </c>
      <c r="J34" s="94" t="s">
        <v>289</v>
      </c>
      <c r="K34" s="43" t="s">
        <v>384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60"/>
      <c r="AB34" s="34">
        <v>0</v>
      </c>
      <c r="AC34" s="34">
        <v>5880</v>
      </c>
      <c r="AD34" s="34"/>
      <c r="AE34" s="156"/>
      <c r="AF34" s="157"/>
    </row>
    <row r="35" spans="1:48" s="9" customFormat="1" ht="39.75" customHeight="1" x14ac:dyDescent="0.25">
      <c r="A35" s="160"/>
      <c r="B35" s="161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62"/>
      <c r="AB35" s="51"/>
      <c r="AC35" s="51"/>
      <c r="AD35" s="51"/>
      <c r="AE35" s="156"/>
      <c r="AF35" s="157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9"/>
      <c r="AB37" s="70"/>
      <c r="AC37" s="8"/>
      <c r="AD37" s="4"/>
      <c r="AE37" s="3"/>
    </row>
  </sheetData>
  <mergeCells count="42">
    <mergeCell ref="AD2:AD5"/>
    <mergeCell ref="AE2:AF5"/>
    <mergeCell ref="I2:I5"/>
    <mergeCell ref="J2:J5"/>
    <mergeCell ref="K2:K5"/>
    <mergeCell ref="L2:W2"/>
    <mergeCell ref="X2:X5"/>
    <mergeCell ref="Y2:Y5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</mergeCells>
  <conditionalFormatting sqref="AE35">
    <cfRule type="cellIs" dxfId="2" priority="66" operator="equal">
      <formula>"UGOVOR IZVRŠEN"</formula>
    </cfRule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E34">
    <cfRule type="cellIs" dxfId="1" priority="137" operator="equal">
      <formula>"UGOVOR IZVRŠEN"</formula>
    </cfRule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U32"/>
  <sheetViews>
    <sheetView zoomScale="60" zoomScaleNormal="60" workbookViewId="0">
      <selection activeCell="A31" sqref="A31:B31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hidden="1" customWidth="1"/>
    <col min="20" max="20" width="10.42578125" style="3" hidden="1" customWidth="1"/>
    <col min="21" max="21" width="10.5703125" style="3" hidden="1" customWidth="1"/>
    <col min="22" max="22" width="10.7109375" style="3" hidden="1" customWidth="1"/>
    <col min="23" max="23" width="12.28515625" style="3" hidden="1" customWidth="1"/>
    <col min="24" max="24" width="4.7109375" style="8" customWidth="1"/>
    <col min="25" max="27" width="15.7109375" style="8" customWidth="1"/>
    <col min="28" max="28" width="19.5703125" style="69" customWidth="1"/>
    <col min="29" max="29" width="18.7109375" style="70" customWidth="1"/>
    <col min="30" max="30" width="10.85546875" style="8" customWidth="1"/>
    <col min="31" max="31" width="11.14062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44637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6"/>
      <c r="AC1" s="67"/>
      <c r="AD1" s="17"/>
      <c r="AE1" s="18"/>
      <c r="AF1" s="10"/>
    </row>
    <row r="2" spans="1:47" s="2" customFormat="1" ht="28.15" customHeight="1" x14ac:dyDescent="0.25">
      <c r="A2" s="189" t="s">
        <v>0</v>
      </c>
      <c r="B2" s="179" t="s">
        <v>1</v>
      </c>
      <c r="C2" s="180"/>
      <c r="D2" s="181"/>
      <c r="E2" s="176" t="s">
        <v>2</v>
      </c>
      <c r="F2" s="174" t="s">
        <v>3</v>
      </c>
      <c r="G2" s="177" t="s">
        <v>179</v>
      </c>
      <c r="H2" s="168" t="s">
        <v>29</v>
      </c>
      <c r="I2" s="178" t="s">
        <v>4</v>
      </c>
      <c r="J2" s="178" t="s">
        <v>5</v>
      </c>
      <c r="K2" s="178" t="s">
        <v>185</v>
      </c>
      <c r="L2" s="174" t="s">
        <v>284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 t="s">
        <v>21</v>
      </c>
      <c r="Y2" s="162" t="s">
        <v>181</v>
      </c>
      <c r="Z2" s="165" t="s">
        <v>182</v>
      </c>
      <c r="AA2" s="168" t="s">
        <v>183</v>
      </c>
      <c r="AB2" s="171" t="s">
        <v>186</v>
      </c>
      <c r="AC2" s="158" t="s">
        <v>6</v>
      </c>
      <c r="AD2" s="162" t="s">
        <v>184</v>
      </c>
      <c r="AE2" s="190" t="s">
        <v>23</v>
      </c>
      <c r="AF2" s="190"/>
    </row>
    <row r="3" spans="1:47" s="2" customFormat="1" ht="28.15" customHeight="1" x14ac:dyDescent="0.25">
      <c r="A3" s="189"/>
      <c r="B3" s="182"/>
      <c r="C3" s="183"/>
      <c r="D3" s="184"/>
      <c r="E3" s="176"/>
      <c r="F3" s="174"/>
      <c r="G3" s="177"/>
      <c r="H3" s="169"/>
      <c r="I3" s="178"/>
      <c r="J3" s="178"/>
      <c r="K3" s="178"/>
      <c r="L3" s="84" t="s">
        <v>7</v>
      </c>
      <c r="M3" s="84" t="s">
        <v>7</v>
      </c>
      <c r="N3" s="84" t="s">
        <v>7</v>
      </c>
      <c r="O3" s="84" t="s">
        <v>7</v>
      </c>
      <c r="P3" s="84" t="s">
        <v>7</v>
      </c>
      <c r="Q3" s="84" t="s">
        <v>7</v>
      </c>
      <c r="R3" s="84" t="s">
        <v>7</v>
      </c>
      <c r="S3" s="84" t="s">
        <v>7</v>
      </c>
      <c r="T3" s="84" t="s">
        <v>7</v>
      </c>
      <c r="U3" s="84" t="s">
        <v>7</v>
      </c>
      <c r="V3" s="84" t="s">
        <v>7</v>
      </c>
      <c r="W3" s="84" t="s">
        <v>7</v>
      </c>
      <c r="X3" s="174"/>
      <c r="Y3" s="163"/>
      <c r="Z3" s="166"/>
      <c r="AA3" s="169"/>
      <c r="AB3" s="172"/>
      <c r="AC3" s="158"/>
      <c r="AD3" s="163"/>
      <c r="AE3" s="190"/>
      <c r="AF3" s="190"/>
    </row>
    <row r="4" spans="1:47" s="2" customFormat="1" ht="28.15" customHeight="1" x14ac:dyDescent="0.25">
      <c r="A4" s="189"/>
      <c r="B4" s="191" t="s">
        <v>180</v>
      </c>
      <c r="C4" s="185" t="s">
        <v>24</v>
      </c>
      <c r="D4" s="185" t="s">
        <v>25</v>
      </c>
      <c r="E4" s="176"/>
      <c r="F4" s="174"/>
      <c r="G4" s="177"/>
      <c r="H4" s="169"/>
      <c r="I4" s="178"/>
      <c r="J4" s="178"/>
      <c r="K4" s="178"/>
      <c r="L4" s="25">
        <v>44562</v>
      </c>
      <c r="M4" s="85" t="s">
        <v>9</v>
      </c>
      <c r="N4" s="85" t="s">
        <v>10</v>
      </c>
      <c r="O4" s="85" t="s">
        <v>11</v>
      </c>
      <c r="P4" s="85" t="s">
        <v>12</v>
      </c>
      <c r="Q4" s="85" t="s">
        <v>13</v>
      </c>
      <c r="R4" s="85" t="s">
        <v>14</v>
      </c>
      <c r="S4" s="85" t="s">
        <v>15</v>
      </c>
      <c r="T4" s="85" t="s">
        <v>16</v>
      </c>
      <c r="U4" s="85" t="s">
        <v>17</v>
      </c>
      <c r="V4" s="85" t="s">
        <v>18</v>
      </c>
      <c r="W4" s="85" t="s">
        <v>19</v>
      </c>
      <c r="X4" s="174"/>
      <c r="Y4" s="163"/>
      <c r="Z4" s="166"/>
      <c r="AA4" s="169"/>
      <c r="AB4" s="172"/>
      <c r="AC4" s="158"/>
      <c r="AD4" s="163"/>
      <c r="AE4" s="190"/>
      <c r="AF4" s="190"/>
    </row>
    <row r="5" spans="1:47" s="2" customFormat="1" ht="39" customHeight="1" x14ac:dyDescent="0.25">
      <c r="A5" s="189"/>
      <c r="B5" s="192"/>
      <c r="C5" s="186"/>
      <c r="D5" s="186"/>
      <c r="E5" s="176"/>
      <c r="F5" s="174"/>
      <c r="G5" s="177"/>
      <c r="H5" s="170"/>
      <c r="I5" s="178"/>
      <c r="J5" s="178"/>
      <c r="K5" s="178"/>
      <c r="L5" s="84" t="s">
        <v>8</v>
      </c>
      <c r="M5" s="84" t="s">
        <v>8</v>
      </c>
      <c r="N5" s="84" t="s">
        <v>8</v>
      </c>
      <c r="O5" s="84" t="s">
        <v>8</v>
      </c>
      <c r="P5" s="84" t="s">
        <v>8</v>
      </c>
      <c r="Q5" s="84" t="s">
        <v>8</v>
      </c>
      <c r="R5" s="84" t="s">
        <v>8</v>
      </c>
      <c r="S5" s="84" t="s">
        <v>8</v>
      </c>
      <c r="T5" s="84" t="s">
        <v>8</v>
      </c>
      <c r="U5" s="84" t="s">
        <v>8</v>
      </c>
      <c r="V5" s="84" t="s">
        <v>8</v>
      </c>
      <c r="W5" s="84" t="s">
        <v>8</v>
      </c>
      <c r="X5" s="174"/>
      <c r="Y5" s="164"/>
      <c r="Z5" s="167"/>
      <c r="AA5" s="170"/>
      <c r="AB5" s="173"/>
      <c r="AC5" s="158"/>
      <c r="AD5" s="164"/>
      <c r="AE5" s="190"/>
      <c r="AF5" s="190"/>
    </row>
    <row r="6" spans="1:47" s="1" customFormat="1" ht="52.15" customHeight="1" x14ac:dyDescent="0.25">
      <c r="A6" s="35">
        <v>1</v>
      </c>
      <c r="B6" s="36" t="s">
        <v>134</v>
      </c>
      <c r="C6" s="95">
        <v>4200163020002</v>
      </c>
      <c r="D6" s="95">
        <v>200163020002</v>
      </c>
      <c r="E6" s="38" t="s">
        <v>135</v>
      </c>
      <c r="F6" s="39"/>
      <c r="G6" s="96" t="s">
        <v>212</v>
      </c>
      <c r="H6" s="44" t="s">
        <v>30</v>
      </c>
      <c r="I6" s="98" t="s">
        <v>136</v>
      </c>
      <c r="J6" s="98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3" t="s">
        <v>388</v>
      </c>
      <c r="AB6" s="42">
        <v>4570.95</v>
      </c>
      <c r="AC6" s="155">
        <v>89.73</v>
      </c>
      <c r="AD6" s="42"/>
      <c r="AE6" s="156" t="s">
        <v>350</v>
      </c>
      <c r="AF6" s="157"/>
    </row>
    <row r="7" spans="1:47" s="11" customFormat="1" ht="56.45" customHeight="1" x14ac:dyDescent="0.25">
      <c r="A7" s="123">
        <v>2</v>
      </c>
      <c r="B7" s="28" t="s">
        <v>138</v>
      </c>
      <c r="C7" s="91">
        <v>4202426120000</v>
      </c>
      <c r="D7" s="91">
        <v>202426120000</v>
      </c>
      <c r="E7" s="30" t="s">
        <v>139</v>
      </c>
      <c r="F7" s="31"/>
      <c r="G7" s="93" t="s">
        <v>211</v>
      </c>
      <c r="H7" s="30" t="s">
        <v>30</v>
      </c>
      <c r="I7" s="99" t="s">
        <v>140</v>
      </c>
      <c r="J7" s="99" t="s">
        <v>141</v>
      </c>
      <c r="K7" s="43" t="s">
        <v>241</v>
      </c>
      <c r="L7" s="131">
        <v>50</v>
      </c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7"/>
      <c r="Y7" s="137"/>
      <c r="Z7" s="137"/>
      <c r="AA7" s="139" t="s">
        <v>372</v>
      </c>
      <c r="AB7" s="34">
        <v>600</v>
      </c>
      <c r="AC7" s="34">
        <v>0</v>
      </c>
      <c r="AD7" s="131"/>
      <c r="AE7" s="156" t="str">
        <f t="shared" ref="AE7:AE21" si="0">IF(AC7=0,"ugovor realizovan","ugovor u realizaciji")</f>
        <v>ugovor realizovan</v>
      </c>
      <c r="AF7" s="15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95">
        <v>4200056290005</v>
      </c>
      <c r="D8" s="95">
        <v>200056290005</v>
      </c>
      <c r="E8" s="38" t="s">
        <v>143</v>
      </c>
      <c r="F8" s="39"/>
      <c r="G8" s="96" t="s">
        <v>213</v>
      </c>
      <c r="H8" s="38" t="s">
        <v>30</v>
      </c>
      <c r="I8" s="97" t="s">
        <v>144</v>
      </c>
      <c r="J8" s="97" t="s">
        <v>145</v>
      </c>
      <c r="K8" s="41" t="s">
        <v>245</v>
      </c>
      <c r="L8" s="42">
        <v>245.21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9"/>
      <c r="AB8" s="42">
        <v>1881.04</v>
      </c>
      <c r="AC8" s="42">
        <v>2084.75</v>
      </c>
      <c r="AD8" s="42"/>
      <c r="AE8" s="156" t="str">
        <f t="shared" si="0"/>
        <v>ugovor u realizaciji</v>
      </c>
      <c r="AF8" s="157"/>
    </row>
    <row r="9" spans="1:47" s="1" customFormat="1" ht="57" customHeight="1" x14ac:dyDescent="0.25">
      <c r="A9" s="123">
        <v>4</v>
      </c>
      <c r="B9" s="28" t="s">
        <v>39</v>
      </c>
      <c r="C9" s="91">
        <v>4200144230004</v>
      </c>
      <c r="D9" s="91">
        <v>200144230004</v>
      </c>
      <c r="E9" s="30" t="s">
        <v>146</v>
      </c>
      <c r="F9" s="31"/>
      <c r="G9" s="93" t="s">
        <v>210</v>
      </c>
      <c r="H9" s="30" t="s">
        <v>149</v>
      </c>
      <c r="I9" s="94" t="s">
        <v>147</v>
      </c>
      <c r="J9" s="94" t="s">
        <v>148</v>
      </c>
      <c r="K9" s="43" t="s">
        <v>242</v>
      </c>
      <c r="L9" s="131">
        <v>719</v>
      </c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7"/>
      <c r="Y9" s="137"/>
      <c r="Z9" s="137"/>
      <c r="AA9" s="138"/>
      <c r="AB9" s="34">
        <v>9036.5300000000007</v>
      </c>
      <c r="AC9" s="34">
        <v>953.47</v>
      </c>
      <c r="AD9" s="131"/>
      <c r="AE9" s="156" t="str">
        <f t="shared" si="0"/>
        <v>ugovor u realizaciji</v>
      </c>
      <c r="AF9" s="157"/>
    </row>
    <row r="10" spans="1:47" s="11" customFormat="1" ht="61.9" customHeight="1" x14ac:dyDescent="0.25">
      <c r="A10" s="35">
        <v>5</v>
      </c>
      <c r="B10" s="36" t="s">
        <v>65</v>
      </c>
      <c r="C10" s="100">
        <v>4201219470002</v>
      </c>
      <c r="D10" s="100">
        <v>201219470002</v>
      </c>
      <c r="E10" s="38" t="s">
        <v>66</v>
      </c>
      <c r="F10" s="38"/>
      <c r="G10" s="96" t="s">
        <v>218</v>
      </c>
      <c r="H10" s="38" t="s">
        <v>30</v>
      </c>
      <c r="I10" s="97" t="s">
        <v>160</v>
      </c>
      <c r="J10" s="97" t="s">
        <v>161</v>
      </c>
      <c r="K10" s="41" t="s">
        <v>386</v>
      </c>
      <c r="L10" s="42">
        <v>314.36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20"/>
      <c r="Z10" s="20" t="s">
        <v>385</v>
      </c>
      <c r="AA10" s="59"/>
      <c r="AB10" s="42">
        <v>2295.48</v>
      </c>
      <c r="AC10" s="42">
        <v>3653.32</v>
      </c>
      <c r="AD10" s="42"/>
      <c r="AE10" s="156" t="str">
        <f t="shared" si="0"/>
        <v>ugovor u realizaciji</v>
      </c>
      <c r="AF10" s="157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</row>
    <row r="11" spans="1:47" s="134" customFormat="1" ht="57" customHeight="1" x14ac:dyDescent="0.25">
      <c r="A11" s="123">
        <v>6</v>
      </c>
      <c r="B11" s="124" t="s">
        <v>74</v>
      </c>
      <c r="C11" s="125">
        <v>4200555370001</v>
      </c>
      <c r="D11" s="125">
        <v>200555370001</v>
      </c>
      <c r="E11" s="126" t="s">
        <v>162</v>
      </c>
      <c r="F11" s="126"/>
      <c r="G11" s="135" t="s">
        <v>219</v>
      </c>
      <c r="H11" s="126" t="s">
        <v>30</v>
      </c>
      <c r="I11" s="136" t="s">
        <v>77</v>
      </c>
      <c r="J11" s="136" t="s">
        <v>163</v>
      </c>
      <c r="K11" s="127" t="s">
        <v>237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7"/>
      <c r="Y11" s="137"/>
      <c r="Z11" s="137"/>
      <c r="AA11" s="138"/>
      <c r="AB11" s="131">
        <v>2172.67</v>
      </c>
      <c r="AC11" s="131">
        <v>3793.33</v>
      </c>
      <c r="AD11" s="131"/>
      <c r="AE11" s="193" t="str">
        <f t="shared" si="0"/>
        <v>ugovor u realizaciji</v>
      </c>
      <c r="AF11" s="194"/>
    </row>
    <row r="12" spans="1:47" s="11" customFormat="1" ht="54.6" customHeight="1" x14ac:dyDescent="0.25">
      <c r="A12" s="35">
        <v>7</v>
      </c>
      <c r="B12" s="36" t="s">
        <v>164</v>
      </c>
      <c r="C12" s="100">
        <v>4200326930001</v>
      </c>
      <c r="D12" s="100">
        <v>200326930001</v>
      </c>
      <c r="E12" s="38" t="s">
        <v>165</v>
      </c>
      <c r="F12" s="38"/>
      <c r="G12" s="96" t="s">
        <v>220</v>
      </c>
      <c r="H12" s="38" t="s">
        <v>149</v>
      </c>
      <c r="I12" s="97" t="s">
        <v>100</v>
      </c>
      <c r="J12" s="97" t="s">
        <v>166</v>
      </c>
      <c r="K12" s="41" t="s">
        <v>243</v>
      </c>
      <c r="L12" s="42">
        <v>279.06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20"/>
      <c r="Y12" s="20"/>
      <c r="Z12" s="20"/>
      <c r="AA12" s="59"/>
      <c r="AB12" s="42">
        <v>1372.94</v>
      </c>
      <c r="AC12" s="42">
        <v>2545.27</v>
      </c>
      <c r="AD12" s="42"/>
      <c r="AE12" s="156" t="str">
        <f t="shared" si="0"/>
        <v>ugovor u realizaciji</v>
      </c>
      <c r="AF12" s="157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</row>
    <row r="13" spans="1:47" s="134" customFormat="1" ht="55.9" customHeight="1" x14ac:dyDescent="0.25">
      <c r="A13" s="123">
        <v>8</v>
      </c>
      <c r="B13" s="124" t="s">
        <v>167</v>
      </c>
      <c r="C13" s="125">
        <v>4200326930001</v>
      </c>
      <c r="D13" s="125">
        <v>200326930001</v>
      </c>
      <c r="E13" s="126" t="s">
        <v>168</v>
      </c>
      <c r="F13" s="126"/>
      <c r="G13" s="135" t="s">
        <v>220</v>
      </c>
      <c r="H13" s="126" t="s">
        <v>149</v>
      </c>
      <c r="I13" s="136" t="s">
        <v>100</v>
      </c>
      <c r="J13" s="136" t="s">
        <v>166</v>
      </c>
      <c r="K13" s="127" t="s">
        <v>244</v>
      </c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7"/>
      <c r="Y13" s="137"/>
      <c r="Z13" s="137"/>
      <c r="AA13" s="139"/>
      <c r="AB13" s="131">
        <v>522</v>
      </c>
      <c r="AC13" s="131">
        <v>2230.8000000000002</v>
      </c>
      <c r="AD13" s="131"/>
      <c r="AE13" s="193" t="str">
        <f t="shared" si="0"/>
        <v>ugovor u realizaciji</v>
      </c>
      <c r="AF13" s="194"/>
    </row>
    <row r="14" spans="1:47" s="1" customFormat="1" ht="61.9" customHeight="1" x14ac:dyDescent="0.25">
      <c r="A14" s="35">
        <v>9</v>
      </c>
      <c r="B14" s="36" t="s">
        <v>53</v>
      </c>
      <c r="C14" s="100">
        <v>4200251660003</v>
      </c>
      <c r="D14" s="100">
        <v>200251660003</v>
      </c>
      <c r="E14" s="38" t="s">
        <v>171</v>
      </c>
      <c r="F14" s="38"/>
      <c r="G14" s="96" t="s">
        <v>221</v>
      </c>
      <c r="H14" s="38" t="s">
        <v>30</v>
      </c>
      <c r="I14" s="97" t="s">
        <v>172</v>
      </c>
      <c r="J14" s="97" t="s">
        <v>173</v>
      </c>
      <c r="K14" s="41" t="s">
        <v>247</v>
      </c>
      <c r="L14" s="42">
        <v>801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5"/>
      <c r="AB14" s="42">
        <v>2319</v>
      </c>
      <c r="AC14" s="42">
        <v>3600</v>
      </c>
      <c r="AD14" s="42"/>
      <c r="AE14" s="156" t="str">
        <f t="shared" si="0"/>
        <v>ugovor u realizaciji</v>
      </c>
      <c r="AF14" s="157"/>
    </row>
    <row r="15" spans="1:47" s="134" customFormat="1" ht="51.6" customHeight="1" x14ac:dyDescent="0.25">
      <c r="A15" s="123">
        <v>10</v>
      </c>
      <c r="B15" s="140" t="s">
        <v>223</v>
      </c>
      <c r="C15" s="141">
        <v>4200146440006</v>
      </c>
      <c r="D15" s="141">
        <v>200146440006</v>
      </c>
      <c r="E15" s="142" t="s">
        <v>224</v>
      </c>
      <c r="F15" s="142"/>
      <c r="G15" s="143" t="s">
        <v>225</v>
      </c>
      <c r="H15" s="142" t="s">
        <v>30</v>
      </c>
      <c r="I15" s="144" t="s">
        <v>290</v>
      </c>
      <c r="J15" s="144"/>
      <c r="K15" s="145" t="s">
        <v>291</v>
      </c>
      <c r="L15" s="131">
        <v>336.4</v>
      </c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9"/>
      <c r="Y15" s="129"/>
      <c r="Z15" s="129"/>
      <c r="AA15" s="146"/>
      <c r="AB15" s="147">
        <v>1118.6199999999999</v>
      </c>
      <c r="AC15" s="147">
        <v>2579.71</v>
      </c>
      <c r="AD15" s="131"/>
      <c r="AE15" s="193" t="str">
        <f t="shared" si="0"/>
        <v>ugovor u realizaciji</v>
      </c>
      <c r="AF15" s="194"/>
    </row>
    <row r="16" spans="1:47" s="11" customFormat="1" ht="51" customHeight="1" x14ac:dyDescent="0.25">
      <c r="A16" s="35">
        <v>11</v>
      </c>
      <c r="B16" s="36" t="s">
        <v>301</v>
      </c>
      <c r="C16" s="100">
        <v>4201913250001</v>
      </c>
      <c r="D16" s="100">
        <v>2019113250001</v>
      </c>
      <c r="E16" s="38" t="s">
        <v>293</v>
      </c>
      <c r="F16" s="38"/>
      <c r="G16" s="96" t="s">
        <v>294</v>
      </c>
      <c r="H16" s="38" t="s">
        <v>30</v>
      </c>
      <c r="I16" s="97" t="s">
        <v>295</v>
      </c>
      <c r="J16" s="97" t="s">
        <v>320</v>
      </c>
      <c r="K16" s="41" t="s">
        <v>296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61"/>
      <c r="AB16" s="42">
        <v>0</v>
      </c>
      <c r="AC16" s="42">
        <v>6000</v>
      </c>
      <c r="AD16" s="42"/>
      <c r="AE16" s="156" t="str">
        <f t="shared" si="0"/>
        <v>ugovor u realizaciji</v>
      </c>
      <c r="AF16" s="157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</row>
    <row r="17" spans="1:47" s="134" customFormat="1" ht="48.6" customHeight="1" x14ac:dyDescent="0.25">
      <c r="A17" s="123">
        <v>12</v>
      </c>
      <c r="B17" s="140" t="s">
        <v>302</v>
      </c>
      <c r="C17" s="141">
        <v>4200303990007</v>
      </c>
      <c r="D17" s="141">
        <v>200303990007</v>
      </c>
      <c r="E17" s="142" t="s">
        <v>309</v>
      </c>
      <c r="F17" s="142"/>
      <c r="G17" s="143" t="s">
        <v>297</v>
      </c>
      <c r="H17" s="142" t="s">
        <v>149</v>
      </c>
      <c r="I17" s="144" t="s">
        <v>298</v>
      </c>
      <c r="J17" s="144" t="s">
        <v>319</v>
      </c>
      <c r="K17" s="145" t="s">
        <v>299</v>
      </c>
      <c r="L17" s="131">
        <v>646.35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129"/>
      <c r="Z17" s="129"/>
      <c r="AA17" s="130"/>
      <c r="AB17" s="147">
        <v>1463.9</v>
      </c>
      <c r="AC17" s="147">
        <v>10522.91</v>
      </c>
      <c r="AD17" s="131"/>
      <c r="AE17" s="193" t="str">
        <f t="shared" si="0"/>
        <v>ugovor u realizaciji</v>
      </c>
      <c r="AF17" s="194"/>
    </row>
    <row r="18" spans="1:47" s="11" customFormat="1" ht="63.6" customHeight="1" x14ac:dyDescent="0.25">
      <c r="A18" s="35">
        <v>13</v>
      </c>
      <c r="B18" s="36" t="s">
        <v>300</v>
      </c>
      <c r="C18" s="100">
        <v>4200909100007</v>
      </c>
      <c r="D18" s="100">
        <v>200909100007</v>
      </c>
      <c r="E18" s="38" t="s">
        <v>303</v>
      </c>
      <c r="F18" s="38"/>
      <c r="G18" s="96" t="s">
        <v>304</v>
      </c>
      <c r="H18" s="38" t="s">
        <v>30</v>
      </c>
      <c r="I18" s="97" t="s">
        <v>298</v>
      </c>
      <c r="J18" s="97" t="s">
        <v>319</v>
      </c>
      <c r="K18" s="41" t="s">
        <v>305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61"/>
      <c r="AB18" s="42">
        <v>0</v>
      </c>
      <c r="AC18" s="42">
        <v>5533.04</v>
      </c>
      <c r="AD18" s="42"/>
      <c r="AE18" s="156" t="str">
        <f t="shared" si="0"/>
        <v>ugovor u realizaciji</v>
      </c>
      <c r="AF18" s="157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</row>
    <row r="19" spans="1:47" s="1" customFormat="1" ht="53.45" customHeight="1" x14ac:dyDescent="0.25">
      <c r="A19" s="123">
        <v>14</v>
      </c>
      <c r="B19" s="28" t="s">
        <v>300</v>
      </c>
      <c r="C19" s="101">
        <v>4200909100007</v>
      </c>
      <c r="D19" s="101">
        <v>200909100007</v>
      </c>
      <c r="E19" s="30" t="s">
        <v>313</v>
      </c>
      <c r="F19" s="30"/>
      <c r="G19" s="93" t="s">
        <v>314</v>
      </c>
      <c r="H19" s="30" t="s">
        <v>30</v>
      </c>
      <c r="I19" s="94" t="s">
        <v>315</v>
      </c>
      <c r="J19" s="94" t="s">
        <v>317</v>
      </c>
      <c r="K19" s="43" t="s">
        <v>316</v>
      </c>
      <c r="L19" s="128">
        <v>76.48</v>
      </c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9"/>
      <c r="Y19" s="129"/>
      <c r="Z19" s="129"/>
      <c r="AA19" s="130"/>
      <c r="AB19" s="34">
        <v>856.32</v>
      </c>
      <c r="AC19" s="34">
        <v>1118.56</v>
      </c>
      <c r="AD19" s="131"/>
      <c r="AE19" s="156" t="str">
        <f t="shared" si="0"/>
        <v>ugovor u realizaciji</v>
      </c>
      <c r="AF19" s="157"/>
    </row>
    <row r="20" spans="1:47" s="1" customFormat="1" ht="58.15" customHeight="1" x14ac:dyDescent="0.25">
      <c r="A20" s="35">
        <v>15</v>
      </c>
      <c r="B20" s="36" t="s">
        <v>321</v>
      </c>
      <c r="C20" s="100">
        <v>4200067140005</v>
      </c>
      <c r="D20" s="100">
        <v>200067140005</v>
      </c>
      <c r="E20" s="38" t="s">
        <v>70</v>
      </c>
      <c r="F20" s="38"/>
      <c r="G20" s="96" t="s">
        <v>322</v>
      </c>
      <c r="H20" s="38" t="s">
        <v>30</v>
      </c>
      <c r="I20" s="97" t="s">
        <v>324</v>
      </c>
      <c r="J20" s="97" t="s">
        <v>323</v>
      </c>
      <c r="K20" s="41" t="s">
        <v>325</v>
      </c>
      <c r="L20" s="152">
        <v>255</v>
      </c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9"/>
      <c r="Y20" s="149"/>
      <c r="Z20" s="149"/>
      <c r="AA20" s="150"/>
      <c r="AB20" s="42">
        <v>520</v>
      </c>
      <c r="AC20" s="42">
        <v>468</v>
      </c>
      <c r="AD20" s="42"/>
      <c r="AE20" s="156" t="str">
        <f t="shared" si="0"/>
        <v>ugovor u realizaciji</v>
      </c>
      <c r="AF20" s="157"/>
    </row>
    <row r="21" spans="1:47" s="1" customFormat="1" ht="54" customHeight="1" x14ac:dyDescent="0.25">
      <c r="A21" s="123">
        <v>16</v>
      </c>
      <c r="B21" s="28" t="s">
        <v>326</v>
      </c>
      <c r="C21" s="101">
        <v>4201916350007</v>
      </c>
      <c r="D21" s="101">
        <v>201916350007</v>
      </c>
      <c r="E21" s="30" t="s">
        <v>327</v>
      </c>
      <c r="F21" s="30"/>
      <c r="G21" s="93" t="s">
        <v>328</v>
      </c>
      <c r="H21" s="30" t="s">
        <v>329</v>
      </c>
      <c r="I21" s="94" t="s">
        <v>330</v>
      </c>
      <c r="J21" s="94" t="s">
        <v>331</v>
      </c>
      <c r="K21" s="43" t="s">
        <v>332</v>
      </c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9"/>
      <c r="Y21" s="129"/>
      <c r="Z21" s="129"/>
      <c r="AA21" s="130"/>
      <c r="AB21" s="34">
        <v>0</v>
      </c>
      <c r="AC21" s="34">
        <v>2980</v>
      </c>
      <c r="AD21" s="131"/>
      <c r="AE21" s="156" t="str">
        <f t="shared" si="0"/>
        <v>ugovor u realizaciji</v>
      </c>
      <c r="AF21" s="157"/>
    </row>
    <row r="22" spans="1:47" s="1" customFormat="1" ht="53.45" customHeight="1" x14ac:dyDescent="0.25">
      <c r="A22" s="35">
        <v>17</v>
      </c>
      <c r="B22" s="36" t="s">
        <v>333</v>
      </c>
      <c r="C22" s="100">
        <v>4200111220003</v>
      </c>
      <c r="D22" s="100">
        <v>200111220003</v>
      </c>
      <c r="E22" s="38" t="s">
        <v>334</v>
      </c>
      <c r="F22" s="38"/>
      <c r="G22" s="96" t="s">
        <v>335</v>
      </c>
      <c r="H22" s="38" t="s">
        <v>30</v>
      </c>
      <c r="I22" s="97" t="s">
        <v>336</v>
      </c>
      <c r="J22" s="97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61"/>
      <c r="AB22" s="42">
        <v>0</v>
      </c>
      <c r="AC22" s="42">
        <v>2997</v>
      </c>
      <c r="AD22" s="42"/>
      <c r="AE22" s="156" t="str">
        <f>IF(AC22=0,"ugovor realizovan","ugovor u realizaciji")</f>
        <v>ugovor u realizaciji</v>
      </c>
      <c r="AF22" s="157"/>
    </row>
    <row r="23" spans="1:47" s="134" customFormat="1" ht="53.45" customHeight="1" x14ac:dyDescent="0.25">
      <c r="A23" s="123">
        <v>18</v>
      </c>
      <c r="B23" s="124" t="s">
        <v>307</v>
      </c>
      <c r="C23" s="125">
        <v>4201407800001</v>
      </c>
      <c r="D23" s="125">
        <v>201407800001</v>
      </c>
      <c r="E23" s="126" t="s">
        <v>355</v>
      </c>
      <c r="F23" s="126"/>
      <c r="G23" s="135" t="s">
        <v>356</v>
      </c>
      <c r="H23" s="126" t="s">
        <v>30</v>
      </c>
      <c r="I23" s="136" t="s">
        <v>357</v>
      </c>
      <c r="J23" s="136" t="s">
        <v>358</v>
      </c>
      <c r="K23" s="127" t="s">
        <v>359</v>
      </c>
      <c r="L23" s="131">
        <v>130</v>
      </c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9"/>
      <c r="Y23" s="129"/>
      <c r="Z23" s="129"/>
      <c r="AA23" s="130"/>
      <c r="AB23" s="131">
        <v>130</v>
      </c>
      <c r="AC23" s="131">
        <v>1430</v>
      </c>
      <c r="AD23" s="131"/>
      <c r="AE23" s="156" t="str">
        <f>IF(AC23=0,"ugovor realizovan","ugovor u realizaciji")</f>
        <v>ugovor u realizaciji</v>
      </c>
      <c r="AF23" s="157"/>
    </row>
    <row r="24" spans="1:47" s="11" customFormat="1" ht="53.45" customHeight="1" x14ac:dyDescent="0.25">
      <c r="A24" s="35">
        <v>19</v>
      </c>
      <c r="B24" s="36" t="s">
        <v>307</v>
      </c>
      <c r="C24" s="100">
        <v>4201407800001</v>
      </c>
      <c r="D24" s="100">
        <v>201407800001</v>
      </c>
      <c r="E24" s="38" t="s">
        <v>360</v>
      </c>
      <c r="F24" s="38"/>
      <c r="G24" s="96" t="s">
        <v>361</v>
      </c>
      <c r="H24" s="38" t="s">
        <v>30</v>
      </c>
      <c r="I24" s="97" t="s">
        <v>357</v>
      </c>
      <c r="J24" s="97" t="s">
        <v>358</v>
      </c>
      <c r="K24" s="41" t="s">
        <v>362</v>
      </c>
      <c r="L24" s="42">
        <v>211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22"/>
      <c r="Y24" s="22"/>
      <c r="Z24" s="22"/>
      <c r="AA24" s="61"/>
      <c r="AB24" s="42">
        <v>211</v>
      </c>
      <c r="AC24" s="42">
        <v>2321</v>
      </c>
      <c r="AD24" s="42"/>
      <c r="AE24" s="156" t="s">
        <v>292</v>
      </c>
      <c r="AF24" s="157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/>
      <c r="E25" s="30" t="s">
        <v>364</v>
      </c>
      <c r="F25" s="30"/>
      <c r="G25" s="93" t="s">
        <v>365</v>
      </c>
      <c r="H25" s="30" t="s">
        <v>30</v>
      </c>
      <c r="I25" s="94" t="s">
        <v>366</v>
      </c>
      <c r="J25" s="94" t="s">
        <v>368</v>
      </c>
      <c r="K25" s="127" t="s">
        <v>367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60"/>
      <c r="AB25" s="34">
        <v>0</v>
      </c>
      <c r="AC25" s="34">
        <v>1878.3</v>
      </c>
      <c r="AD25" s="34"/>
      <c r="AE25" s="119" t="s">
        <v>387</v>
      </c>
      <c r="AF25" s="120"/>
    </row>
    <row r="26" spans="1:47" s="11" customFormat="1" ht="53.45" customHeight="1" x14ac:dyDescent="0.25">
      <c r="A26" s="35">
        <v>21</v>
      </c>
      <c r="B26" s="36" t="s">
        <v>369</v>
      </c>
      <c r="C26" s="46"/>
      <c r="D26" s="46"/>
      <c r="E26" s="38" t="s">
        <v>370</v>
      </c>
      <c r="F26" s="38"/>
      <c r="G26" s="96" t="s">
        <v>371</v>
      </c>
      <c r="H26" s="38" t="s">
        <v>30</v>
      </c>
      <c r="I26" s="97" t="s">
        <v>372</v>
      </c>
      <c r="J26" s="97" t="s">
        <v>373</v>
      </c>
      <c r="K26" s="41" t="s">
        <v>374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61"/>
      <c r="AB26" s="42">
        <v>0</v>
      </c>
      <c r="AC26" s="42">
        <v>5700</v>
      </c>
      <c r="AD26" s="42"/>
      <c r="AE26" s="156" t="s">
        <v>292</v>
      </c>
      <c r="AF26" s="157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</row>
    <row r="27" spans="1:47" s="134" customFormat="1" ht="53.45" customHeight="1" x14ac:dyDescent="0.25">
      <c r="A27" s="123">
        <v>22</v>
      </c>
      <c r="B27" s="124" t="s">
        <v>369</v>
      </c>
      <c r="C27" s="151"/>
      <c r="D27" s="151"/>
      <c r="E27" s="126" t="s">
        <v>375</v>
      </c>
      <c r="F27" s="126"/>
      <c r="G27" s="135" t="s">
        <v>376</v>
      </c>
      <c r="H27" s="126" t="s">
        <v>30</v>
      </c>
      <c r="I27" s="136" t="s">
        <v>372</v>
      </c>
      <c r="J27" s="136" t="s">
        <v>373</v>
      </c>
      <c r="K27" s="127" t="s">
        <v>377</v>
      </c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  <c r="Y27" s="129"/>
      <c r="Z27" s="129"/>
      <c r="AA27" s="130"/>
      <c r="AB27" s="131">
        <v>0</v>
      </c>
      <c r="AC27" s="131">
        <v>4500</v>
      </c>
      <c r="AD27" s="131"/>
      <c r="AE27" s="132" t="s">
        <v>292</v>
      </c>
      <c r="AF27" s="133"/>
    </row>
    <row r="28" spans="1:47" s="11" customFormat="1" ht="53.45" customHeight="1" x14ac:dyDescent="0.25">
      <c r="A28" s="35">
        <v>23</v>
      </c>
      <c r="B28" s="36" t="s">
        <v>369</v>
      </c>
      <c r="C28" s="46"/>
      <c r="D28" s="46"/>
      <c r="E28" s="38" t="s">
        <v>378</v>
      </c>
      <c r="F28" s="38"/>
      <c r="G28" s="96" t="s">
        <v>379</v>
      </c>
      <c r="H28" s="38" t="s">
        <v>30</v>
      </c>
      <c r="I28" s="97" t="s">
        <v>372</v>
      </c>
      <c r="J28" s="97" t="s">
        <v>380</v>
      </c>
      <c r="K28" s="41" t="s">
        <v>381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22"/>
      <c r="Y28" s="22"/>
      <c r="Z28" s="22"/>
      <c r="AA28" s="61"/>
      <c r="AB28" s="42">
        <v>0</v>
      </c>
      <c r="AC28" s="42">
        <v>6000</v>
      </c>
      <c r="AD28" s="42"/>
      <c r="AE28" s="121" t="s">
        <v>292</v>
      </c>
      <c r="AF28" s="122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</row>
    <row r="29" spans="1:47" s="134" customFormat="1" ht="53.45" customHeight="1" x14ac:dyDescent="0.25">
      <c r="A29" s="123">
        <v>24</v>
      </c>
      <c r="B29" s="28" t="s">
        <v>105</v>
      </c>
      <c r="C29" s="101"/>
      <c r="D29" s="101"/>
      <c r="E29" s="30" t="s">
        <v>89</v>
      </c>
      <c r="F29" s="30"/>
      <c r="G29" s="93"/>
      <c r="H29" s="30" t="s">
        <v>149</v>
      </c>
      <c r="I29" s="94" t="s">
        <v>383</v>
      </c>
      <c r="J29" s="94" t="s">
        <v>289</v>
      </c>
      <c r="K29" s="43" t="s">
        <v>384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9"/>
      <c r="Y29" s="129"/>
      <c r="Z29" s="129"/>
      <c r="AA29" s="130"/>
      <c r="AB29" s="131">
        <v>0</v>
      </c>
      <c r="AC29" s="131">
        <v>5880</v>
      </c>
      <c r="AD29" s="131"/>
      <c r="AE29" s="154" t="s">
        <v>292</v>
      </c>
      <c r="AF29" s="133"/>
    </row>
    <row r="30" spans="1:47" s="1" customFormat="1" ht="57.6" customHeight="1" x14ac:dyDescent="0.25">
      <c r="A30" s="27"/>
      <c r="B30" s="28"/>
      <c r="C30" s="48"/>
      <c r="D30" s="48"/>
      <c r="E30" s="30"/>
      <c r="F30" s="30"/>
      <c r="G30" s="30"/>
      <c r="H30" s="30"/>
      <c r="I30" s="32"/>
      <c r="J30" s="32"/>
      <c r="K30" s="43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21"/>
      <c r="Y30" s="21"/>
      <c r="Z30" s="21"/>
      <c r="AA30" s="60"/>
      <c r="AB30" s="34"/>
      <c r="AC30" s="34"/>
      <c r="AD30" s="34"/>
      <c r="AE30" s="156"/>
      <c r="AF30" s="157"/>
    </row>
    <row r="31" spans="1:47" s="9" customFormat="1" ht="39.75" customHeight="1" x14ac:dyDescent="0.25">
      <c r="A31" s="160" t="s">
        <v>389</v>
      </c>
      <c r="B31" s="161"/>
      <c r="C31" s="49"/>
      <c r="D31" s="49"/>
      <c r="E31" s="49"/>
      <c r="F31" s="50"/>
      <c r="G31" s="50"/>
      <c r="H31" s="50"/>
      <c r="I31" s="50"/>
      <c r="J31" s="50"/>
      <c r="K31" s="51"/>
      <c r="L31" s="51">
        <f>SUM(L6:L28)</f>
        <v>4063.86</v>
      </c>
      <c r="M31" s="51">
        <f>SUM(M6:M28)</f>
        <v>0</v>
      </c>
      <c r="N31" s="51">
        <f>SUM(N6:N28)</f>
        <v>0</v>
      </c>
      <c r="O31" s="51">
        <f t="shared" ref="O31:X31" si="1">SUM(O6:O22)</f>
        <v>0</v>
      </c>
      <c r="P31" s="51">
        <f t="shared" si="1"/>
        <v>0</v>
      </c>
      <c r="Q31" s="51">
        <f t="shared" si="1"/>
        <v>0</v>
      </c>
      <c r="R31" s="51">
        <f t="shared" si="1"/>
        <v>0</v>
      </c>
      <c r="S31" s="51">
        <f t="shared" si="1"/>
        <v>0</v>
      </c>
      <c r="T31" s="51">
        <f t="shared" si="1"/>
        <v>0</v>
      </c>
      <c r="U31" s="51">
        <f t="shared" si="1"/>
        <v>0</v>
      </c>
      <c r="V31" s="51">
        <f t="shared" si="1"/>
        <v>0</v>
      </c>
      <c r="W31" s="51">
        <f t="shared" si="1"/>
        <v>0</v>
      </c>
      <c r="X31" s="51">
        <f t="shared" si="1"/>
        <v>0</v>
      </c>
      <c r="Y31" s="51"/>
      <c r="Z31" s="51"/>
      <c r="AA31" s="62"/>
      <c r="AB31" s="51"/>
      <c r="AC31" s="51"/>
      <c r="AD31" s="51"/>
      <c r="AE31" s="156"/>
      <c r="AF31" s="157"/>
    </row>
    <row r="32" spans="1:47" ht="28.15" customHeight="1" x14ac:dyDescent="0.25">
      <c r="J32" s="3"/>
    </row>
  </sheetData>
  <mergeCells count="44">
    <mergeCell ref="A31:B31"/>
    <mergeCell ref="AE31:AF31"/>
    <mergeCell ref="AE18:AF18"/>
    <mergeCell ref="AE19:AF19"/>
    <mergeCell ref="AE20:AF20"/>
    <mergeCell ref="AE21:AF21"/>
    <mergeCell ref="AE22:AF22"/>
    <mergeCell ref="AE30:AF30"/>
    <mergeCell ref="AE24:AF24"/>
    <mergeCell ref="AE26:AF26"/>
    <mergeCell ref="AE23:AF23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H2:H5"/>
    <mergeCell ref="B4:B5"/>
    <mergeCell ref="C4:C5"/>
    <mergeCell ref="D4:D5"/>
    <mergeCell ref="A2:A5"/>
    <mergeCell ref="B2:D3"/>
    <mergeCell ref="E2:E5"/>
    <mergeCell ref="F2:F5"/>
    <mergeCell ref="G2:G5"/>
  </mergeCells>
  <conditionalFormatting sqref="AE6:AE31">
    <cfRule type="cellIs" dxfId="0" priority="2" operator="equal">
      <formula>"UGOVOR IZVRŠEN"</formula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AE6:AF3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Realizacija 2020</vt:lpstr>
      <vt:lpstr>Realizacija 2021-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2022-03-17T07:36:34Z</dcterms:modified>
</cp:coreProperties>
</file>