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activeTab="2"/>
  </bookViews>
  <sheets>
    <sheet name="Realizacija 2020" sheetId="9" r:id="rId1"/>
    <sheet name="Realizacija 2021-" sheetId="11" r:id="rId2"/>
    <sheet name="2022" sheetId="1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12" l="1"/>
  <c r="W58" i="12"/>
  <c r="V58" i="12"/>
  <c r="U58" i="12"/>
  <c r="T58" i="12"/>
  <c r="S58" i="12"/>
  <c r="O58" i="12"/>
  <c r="P58" i="12"/>
  <c r="Q58" i="12"/>
  <c r="R58" i="12"/>
  <c r="N58" i="12"/>
  <c r="M58" i="12"/>
  <c r="X58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7" i="12"/>
  <c r="AE18" i="12"/>
  <c r="AE19" i="12"/>
  <c r="AE21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58" i="12" l="1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<sst xmlns="http://schemas.openxmlformats.org/spreadsheetml/2006/main" count="1004" uniqueCount="553">
  <si>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</si>
  <si>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</si>
  <si>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</si>
  <si>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</si>
  <si>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</si>
  <si>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</si>
  <si>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</si>
  <si>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</si>
  <si>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</si>
  <si>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</si>
  <si>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</si>
  <si>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</si>
  <si>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</si>
  <si>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</si>
  <si>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</si>
  <si>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</si>
  <si>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</si>
  <si>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</si>
  <si>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</si>
  <si>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</si>
  <si>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</si>
  <si>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</si>
  <si>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</si>
  <si>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</si>
  <si>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</si>
  <si>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</si>
  <si>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</si>
  <si>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</si>
  <si>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</si>
  <si>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</si>
  <si>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</si>
  <si>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</si>
  <si>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</si>
  <si>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</si>
  <si>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</si>
  <si>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</si>
  <si>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</si>
  <si>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</si>
  <si>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</si>
  <si>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</si>
  <si>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</si>
  <si>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</si>
  <si>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</si>
  <si>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</si>
  <si>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</si>
  <si>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</si>
  <si>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</si>
  <si>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</si>
  <si>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</si>
  <si>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</si>
  <si>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</si>
  <si>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</si>
  <si>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</si>
  <si>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</si>
  <si>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</si>
  <si>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</si>
  <si>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</si>
  <si>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</si>
  <si>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</si>
  <si>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</si>
  <si>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</si>
  <si>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</si>
  <si>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</si>
  <si>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</si>
  <si>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</si>
  <si>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</si>
  <si>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</si>
  <si>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</si>
  <si>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</si>
  <si>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</si>
  <si>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</si>
  <si>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</si>
  <si>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</si>
  <si>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</si>
  <si>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</si>
  <si>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</si>
  <si>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</si>
  <si>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</si>
  <si>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</si>
  <si>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</si>
  <si>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</si>
  <si>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</si>
  <si>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</si>
  <si>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</si>
  <si>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</si>
  <si>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</si>
  <si>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</si>
  <si>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</si>
  <si>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</si>
  <si>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</si>
  <si>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</si>
  <si>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</si>
  <si>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</si>
  <si>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</si>
  <si>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</si>
  <si>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</si>
  <si>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</si>
  <si>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</si>
  <si>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</si>
  <si>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</si>
  <si>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</si>
  <si>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</si>
  <si>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</si>
  <si>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</si>
  <si>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</si>
  <si>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</si>
  <si>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</si>
  <si>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</si>
  <si>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</si>
  <si>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</si>
  <si>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</si>
  <si>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</si>
  <si>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</si>
  <si>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</si>
  <si>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</si>
  <si>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</si>
  <si>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</si>
  <si>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</si>
  <si>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</si>
  <si>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</si>
  <si>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</si>
  <si>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</si>
  <si>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</si>
  <si>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</si>
  <si>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</si>
  <si>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</si>
  <si>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</si>
  <si>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</si>
  <si>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</si>
  <si>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</si>
  <si>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</si>
  <si>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</si>
  <si>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</si>
  <si>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</si>
  <si>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</si>
  <si>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</si>
  <si>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</si>
  <si>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</si>
  <si>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</si>
  <si>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</si>
  <si>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</si>
  <si>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</si>
  <si>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</si>
  <si>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</si>
  <si>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</si>
  <si>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</si>
  <si>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</si>
  <si>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</si>
  <si>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</si>
  <si>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</si>
  <si>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</si>
  <si>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</si>
  <si>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</si>
  <si>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</si>
  <si>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</si>
  <si>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</si>
  <si>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</si>
  <si>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</si>
  <si>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</si>
  <si>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</si>
  <si>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</si>
  <si>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</si>
  <si>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</si>
  <si>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</si>
  <si>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</si>
  <si>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</si>
  <si>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</si>
  <si>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</si>
  <si>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</si>
  <si>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</si>
  <si>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</si>
  <si>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</si>
  <si>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</si>
  <si>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</si>
  <si>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</si>
  <si>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</si>
  <si>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</si>
  <si>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</si>
  <si>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</si>
  <si>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</si>
  <si>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</si>
  <si>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</si>
  <si>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</si>
  <si>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</si>
  <si>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</si>
  <si>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</si>
  <si>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</si>
  <si>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</si>
  <si>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</si>
  <si>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</si>
  <si>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</si>
  <si>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</si>
  <si>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</si>
  <si>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</si>
  <si>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</si>
  <si>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</si>
  <si>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</si>
  <si>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</si>
  <si>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</si>
  <si>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</si>
  <si>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</si>
  <si>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</si>
  <si>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</si>
  <si>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</si>
  <si>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</si>
  <si>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</si>
  <si>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</si>
  <si>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</si>
  <si>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</si>
  <si>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</si>
  <si>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</si>
  <si>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</si>
  <si>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</si>
  <si>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</si>
  <si>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</si>
  <si>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</si>
  <si>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</si>
  <si>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</si>
  <si>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</si>
  <si>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</si>
  <si>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</si>
  <si>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</si>
  <si>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</si>
  <si>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</si>
  <si>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</si>
  <si>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</si>
  <si>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</si>
  <si>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</si>
  <si>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</si>
  <si>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</si>
  <si>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</si>
  <si>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</si>
  <si>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</si>
  <si>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</si>
  <si>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</si>
  <si>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</si>
  <si>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</si>
  <si>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</si>
  <si>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</si>
  <si>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</si>
  <si>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</si>
  <si>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</si>
  <si>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</si>
  <si>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</si>
  <si>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</si>
  <si>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</si>
  <si>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</si>
  <si>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</si>
  <si>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</si>
  <si>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</si>
  <si>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</si>
  <si>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</si>
  <si>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</si>
  <si>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</si>
  <si>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</si>
  <si>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</si>
  <si>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</si>
  <si>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</si>
  <si>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</si>
  <si>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</si>
  <si>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</si>
  <si>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</si>
  <si>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</si>
  <si>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</si>
  <si>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</si>
  <si>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</si>
  <si>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</si>
  <si>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</si>
  <si>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</si>
  <si>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</si>
  <si>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</si>
  <si>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</si>
  <si>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</si>
  <si>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</si>
  <si>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</si>
  <si>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</si>
  <si>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</si>
  <si>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</si>
  <si>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</si>
  <si>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</si>
  <si>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</si>
  <si>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</si>
  <si>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</si>
  <si>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</si>
  <si>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</si>
  <si>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</si>
  <si>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</si>
  <si>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</si>
  <si>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</si>
  <si>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</si>
  <si>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</si>
  <si>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</si>
  <si>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</si>
  <si>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</si>
  <si>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</si>
  <si>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</si>
  <si>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</si>
  <si>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</si>
  <si>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</si>
  <si>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</si>
  <si>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</si>
  <si>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</si>
  <si>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</si>
  <si>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</si>
  <si>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</si>
  <si>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</si>
  <si>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</si>
  <si>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</si>
  <si>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</si>
  <si>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</si>
  <si>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</si>
  <si>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</si>
  <si>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</si>
  <si>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</si>
  <si>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</si>
  <si>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</si>
  <si>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</si>
  <si>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</si>
  <si>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</si>
  <si>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</si>
  <si>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</si>
  <si>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</si>
  <si>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</si>
  <si>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</si>
  <si>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</si>
  <si>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</si>
  <si>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</si>
  <si>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</si>
  <si>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</si>
  <si>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</si>
  <si>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</si>
  <si>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</si>
  <si>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</si>
  <si>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</si>
  <si>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</si>
  <si>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</si>
  <si>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</si>
  <si>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</si>
  <si>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</si>
  <si>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</si>
  <si>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</si>
  <si>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</si>
  <si>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</si>
  <si>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</si>
  <si>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</si>
  <si>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</si>
  <si>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</si>
  <si>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</si>
  <si>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</si>
  <si>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</si>
  <si>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</si>
  <si>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</si>
  <si>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</si>
  <si>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</si>
  <si>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</si>
  <si>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</si>
  <si>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</si>
  <si>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</si>
  <si>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</si>
  <si>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</si>
  <si>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</si>
  <si>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</si>
  <si>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</si>
  <si>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</si>
  <si>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</si>
  <si>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</si>
  <si>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</si>
  <si>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</si>
  <si>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</si>
  <si>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</si>
  <si>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</si>
  <si>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</si>
  <si>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</si>
  <si>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</si>
  <si>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</si>
  <si>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</si>
  <si>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</si>
  <si>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</si>
  <si>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</si>
  <si>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</si>
  <si>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</si>
  <si>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</si>
  <si>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</si>
  <si>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</si>
  <si>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</si>
  <si>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</si>
  <si>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</si>
  <si>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</si>
  <si>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</si>
  <si>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</si>
  <si>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</si>
  <si>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</si>
  <si>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</si>
  <si>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</si>
  <si>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</si>
  <si>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</si>
  <si>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</si>
  <si>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</si>
  <si>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</si>
  <si>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</si>
  <si>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</si>
  <si>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</si>
  <si>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</si>
  <si>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</si>
  <si>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</si>
  <si>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</si>
  <si>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</si>
  <si>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</si>
  <si>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</si>
  <si>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</si>
  <si>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</si>
  <si>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</si>
  <si>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</si>
  <si>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</si>
  <si>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</si>
  <si>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</si>
  <si>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</si>
  <si>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</si>
  <si>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</si>
  <si>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17.02.2022. (neuptpunosti)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</si>
  <si>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</si>
  <si>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</si>
  <si>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</si>
  <si>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</si>
  <si>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</si>
  <si>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</si>
  <si>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</si>
  <si>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</si>
  <si>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</si>
  <si>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</si>
  <si>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</si>
  <si>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</si>
  <si>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</si>
  <si>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</si>
  <si>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</si>
  <si>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</si>
  <si>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</si>
  <si>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</si>
  <si>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</si>
  <si>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</si>
  <si>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</si>
  <si>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</si>
  <si>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</si>
  <si>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</si>
  <si>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</si>
  <si>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</si>
  <si>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</si>
  <si>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</si>
  <si>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</si>
  <si>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</si>
  <si>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</si>
  <si>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</si>
  <si>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</si>
  <si>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</si>
  <si>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</si>
  <si>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</si>
  <si>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</si>
  <si>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</si>
  <si>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</si>
  <si>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</si>
  <si>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</si>
  <si>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</si>
  <si>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</si>
  <si>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</si>
  <si>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</si>
  <si>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</si>
  <si>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</si>
  <si>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</si>
  <si>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</si>
  <si>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</si>
  <si>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</si>
  <si>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</si>
  <si>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</si>
  <si>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</si>
  <si>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</si>
  <si>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</si>
  <si>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</si>
  <si>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</si>
  <si>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</si>
  <si>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</si>
  <si>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</si>
  <si>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</si>
  <si>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</si>
  <si>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</si>
  <si>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</si>
  <si>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</si>
  <si>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</si>
  <si>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</si>
  <si>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</si>
  <si>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</si>
  <si>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</si>
  <si>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</si>
  <si>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</si>
  <si>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</si>
  <si>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</si>
  <si>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</si>
  <si>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</si>
  <si>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</si>
  <si>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</si>
  <si>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</si>
  <si>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</si>
  <si>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</si>
  <si>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</si>
  <si>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</si>
  <si>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</si>
  <si>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</si>
  <si>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</si>
  <si>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</si>
  <si>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</si>
  <si>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</si>
  <si>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</si>
  <si>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</si>
  <si>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</si>
  <si>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</si>
  <si>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</si>
  <si>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</si>
  <si>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</si>
  <si>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</si>
  <si>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</si>
  <si>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</si>
  <si>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</si>
  <si>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</si>
  <si>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</si>
  <si>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</si>
  <si>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</si>
  <si>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</si>
  <si>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</si>
  <si>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</si>
  <si>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</si>
  <si>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</si>
  <si>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</si>
  <si>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</si>
  <si>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</si>
  <si>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</si>
  <si>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</si>
  <si>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</si>
  <si>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</si>
  <si>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</si>
  <si>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</si>
  <si>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</si>
  <si>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</si>
  <si>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</si>
  <si>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</si>
  <si>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</si>
  <si>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</si>
  <si>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</si>
  <si>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</si>
  <si>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</si>
  <si>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</si>
  <si>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</si>
  <si>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UKUPNO:sa 18.10.2022</t>
  </si>
  <si>
    <t>Ugovor  realizovan</t>
  </si>
  <si>
    <t>29.09.2022.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</si>
</sst>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4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1" fontId="35" fillId="4" borderId="5" xfId="0" applyNumberFormat="1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44868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189" t="s">
        <v>0</v>
      </c>
      <c r="B2" s="193" t="s">
        <v>1</v>
      </c>
      <c r="C2" s="194"/>
      <c r="D2" s="195"/>
      <c r="E2" s="190" t="s">
        <v>2</v>
      </c>
      <c r="F2" s="188" t="s">
        <v>3</v>
      </c>
      <c r="G2" s="191" t="s">
        <v>179</v>
      </c>
      <c r="H2" s="182" t="s">
        <v>29</v>
      </c>
      <c r="I2" s="192" t="s">
        <v>4</v>
      </c>
      <c r="J2" s="192" t="s">
        <v>5</v>
      </c>
      <c r="K2" s="192" t="s">
        <v>185</v>
      </c>
      <c r="L2" s="188" t="s">
        <v>22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 t="s">
        <v>21</v>
      </c>
      <c r="Y2" s="176" t="s">
        <v>181</v>
      </c>
      <c r="Z2" s="179" t="s">
        <v>182</v>
      </c>
      <c r="AA2" s="182" t="s">
        <v>183</v>
      </c>
      <c r="AB2" s="185" t="s">
        <v>186</v>
      </c>
      <c r="AC2" s="172" t="s">
        <v>6</v>
      </c>
      <c r="AD2" s="176" t="s">
        <v>184</v>
      </c>
      <c r="AE2" s="173" t="s">
        <v>23</v>
      </c>
      <c r="AF2" s="173"/>
    </row>
    <row r="3" spans="1:152" s="2" customFormat="1" ht="28.15" customHeight="1" x14ac:dyDescent="0.25">
      <c r="A3" s="189"/>
      <c r="B3" s="196"/>
      <c r="C3" s="197"/>
      <c r="D3" s="198"/>
      <c r="E3" s="190"/>
      <c r="F3" s="188"/>
      <c r="G3" s="191"/>
      <c r="H3" s="183"/>
      <c r="I3" s="192"/>
      <c r="J3" s="192"/>
      <c r="K3" s="192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88"/>
      <c r="Y3" s="177"/>
      <c r="Z3" s="180"/>
      <c r="AA3" s="183"/>
      <c r="AB3" s="186"/>
      <c r="AC3" s="172"/>
      <c r="AD3" s="177"/>
      <c r="AE3" s="173"/>
      <c r="AF3" s="173"/>
    </row>
    <row r="4" spans="1:152" s="2" customFormat="1" ht="28.15" customHeight="1" x14ac:dyDescent="0.25">
      <c r="A4" s="189"/>
      <c r="B4" s="199" t="s">
        <v>180</v>
      </c>
      <c r="C4" s="199" t="s">
        <v>24</v>
      </c>
      <c r="D4" s="199" t="s">
        <v>25</v>
      </c>
      <c r="E4" s="190"/>
      <c r="F4" s="188"/>
      <c r="G4" s="191"/>
      <c r="H4" s="183"/>
      <c r="I4" s="192"/>
      <c r="J4" s="192"/>
      <c r="K4" s="192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88"/>
      <c r="Y4" s="177"/>
      <c r="Z4" s="180"/>
      <c r="AA4" s="183"/>
      <c r="AB4" s="186"/>
      <c r="AC4" s="172"/>
      <c r="AD4" s="177"/>
      <c r="AE4" s="173"/>
      <c r="AF4" s="173"/>
    </row>
    <row r="5" spans="1:152" s="2" customFormat="1" ht="36" customHeight="1" x14ac:dyDescent="0.25">
      <c r="A5" s="189"/>
      <c r="B5" s="200"/>
      <c r="C5" s="200"/>
      <c r="D5" s="200"/>
      <c r="E5" s="190"/>
      <c r="F5" s="188"/>
      <c r="G5" s="191"/>
      <c r="H5" s="184"/>
      <c r="I5" s="192"/>
      <c r="J5" s="192"/>
      <c r="K5" s="192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88"/>
      <c r="Y5" s="178"/>
      <c r="Z5" s="181"/>
      <c r="AA5" s="184"/>
      <c r="AB5" s="187"/>
      <c r="AC5" s="172"/>
      <c r="AD5" s="178"/>
      <c r="AE5" s="173"/>
      <c r="AF5" s="173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170" t="str">
        <f>IF(AC6=0,"ugovor realizovan","ugovor u realizaciji")</f>
        <v>ugovor realizovan</v>
      </c>
      <c r="AF6" s="171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170" t="str">
        <f t="shared" ref="AE7:AE39" si="1">IF(AC7=0,"ugovor realizovan","ugovor u realizaciji")</f>
        <v>ugovor realizovan</v>
      </c>
      <c r="AF7" s="17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170" t="str">
        <f t="shared" si="1"/>
        <v>ugovor u realizaciji</v>
      </c>
      <c r="AF8" s="171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170" t="str">
        <f t="shared" si="1"/>
        <v>ugovor u realizaciji</v>
      </c>
      <c r="AF9" s="171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170" t="str">
        <f t="shared" si="1"/>
        <v>ugovor realizovan</v>
      </c>
      <c r="AF10" s="171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170" t="str">
        <f t="shared" si="1"/>
        <v>ugovor u realizaciji</v>
      </c>
      <c r="AF11" s="171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170" t="str">
        <f t="shared" si="1"/>
        <v>ugovor realizovan</v>
      </c>
      <c r="AF12" s="171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170" t="str">
        <f t="shared" si="1"/>
        <v>ugovor realizovan</v>
      </c>
      <c r="AF13" s="171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170" t="str">
        <f t="shared" si="1"/>
        <v>ugovor realizovan</v>
      </c>
      <c r="AF14" s="171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170" t="str">
        <f t="shared" si="1"/>
        <v>ugovor realizovan</v>
      </c>
      <c r="AF15" s="171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170" t="str">
        <f t="shared" si="1"/>
        <v>ugovor u realizaciji</v>
      </c>
      <c r="AF16" s="171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170" t="str">
        <f t="shared" si="1"/>
        <v>ugovor u realizaciji</v>
      </c>
      <c r="AF17" s="171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170" t="str">
        <f t="shared" si="1"/>
        <v>ugovor u realizaciji</v>
      </c>
      <c r="AF18" s="171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170" t="str">
        <f t="shared" si="1"/>
        <v>ugovor u realizaciji</v>
      </c>
      <c r="AF19" s="171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170" t="str">
        <f t="shared" si="1"/>
        <v>ugovor u realizaciji</v>
      </c>
      <c r="AF20" s="171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170" t="str">
        <f t="shared" si="1"/>
        <v>ugovor u realizaciji</v>
      </c>
      <c r="AF21" s="171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170" t="str">
        <f t="shared" si="1"/>
        <v>ugovor u realizaciji</v>
      </c>
      <c r="AF22" s="171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170" t="str">
        <f t="shared" si="1"/>
        <v>ugovor u realizaciji</v>
      </c>
      <c r="AF23" s="171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170" t="str">
        <f t="shared" si="1"/>
        <v>ugovor u realizaciji</v>
      </c>
      <c r="AF24" s="171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170" t="str">
        <f t="shared" si="1"/>
        <v>ugovor u realizaciji</v>
      </c>
      <c r="AF25" s="171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170" t="str">
        <f t="shared" si="1"/>
        <v>ugovor u realizaciji</v>
      </c>
      <c r="AF26" s="171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170" t="str">
        <f t="shared" si="1"/>
        <v>ugovor u realizaciji</v>
      </c>
      <c r="AF27" s="171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170" t="str">
        <f t="shared" si="1"/>
        <v>ugovor realizovan</v>
      </c>
      <c r="AF28" s="171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170" t="str">
        <f t="shared" si="1"/>
        <v>ugovor u realizaciji</v>
      </c>
      <c r="AF29" s="171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170" t="str">
        <f t="shared" si="1"/>
        <v>ugovor u realizaciji</v>
      </c>
      <c r="AF30" s="171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170" t="str">
        <f t="shared" si="1"/>
        <v>ugovor u realizaciji</v>
      </c>
      <c r="AF31" s="171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170" t="str">
        <f t="shared" si="1"/>
        <v>ugovor u realizaciji</v>
      </c>
      <c r="AF32" s="171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170" t="str">
        <f t="shared" si="1"/>
        <v>ugovor u realizaciji</v>
      </c>
      <c r="AF33" s="171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170" t="str">
        <f t="shared" si="1"/>
        <v>ugovor u realizaciji</v>
      </c>
      <c r="AF34" s="171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170" t="str">
        <f t="shared" si="1"/>
        <v>ugovor u realizaciji</v>
      </c>
      <c r="AF35" s="171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170" t="str">
        <f t="shared" si="1"/>
        <v>ugovor u realizaciji</v>
      </c>
      <c r="AF36" s="171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170" t="str">
        <f t="shared" si="1"/>
        <v>ugovor u realizaciji</v>
      </c>
      <c r="AF37" s="171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170" t="str">
        <f t="shared" si="1"/>
        <v>ugovor realizovan</v>
      </c>
      <c r="AF38" s="171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170" t="str">
        <f t="shared" si="1"/>
        <v>ugovor realizovan</v>
      </c>
      <c r="AF39" s="171"/>
    </row>
    <row r="40" spans="1:32" s="9" customFormat="1" ht="39.75" customHeight="1" x14ac:dyDescent="0.2">
      <c r="A40" s="174"/>
      <c r="B40" s="175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170"/>
      <c r="AF40" s="171"/>
    </row>
    <row r="41" spans="1:32" ht="28.15" customHeight="1" x14ac:dyDescent="0.25">
      <c r="J41" s="3"/>
      <c r="AC41" s="68"/>
    </row>
  </sheetData>
  <mergeCells count="57">
    <mergeCell ref="L2:W2"/>
    <mergeCell ref="B2:D3"/>
    <mergeCell ref="B4:B5"/>
    <mergeCell ref="C4:C5"/>
    <mergeCell ref="D4:D5"/>
    <mergeCell ref="H2:H5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E37:AF37"/>
    <mergeCell ref="AE38:AF38"/>
    <mergeCell ref="AE39:AF39"/>
    <mergeCell ref="AE40:AF40"/>
  </mergeCells>
  <conditionalFormatting sqref="AE6:AE40">
    <cfRule type="cellIs" dxfId="4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G18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44868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03" t="s">
        <v>0</v>
      </c>
      <c r="B2" s="193" t="s">
        <v>1</v>
      </c>
      <c r="C2" s="194"/>
      <c r="D2" s="195"/>
      <c r="E2" s="190" t="s">
        <v>2</v>
      </c>
      <c r="F2" s="188" t="s">
        <v>3</v>
      </c>
      <c r="G2" s="191" t="s">
        <v>179</v>
      </c>
      <c r="H2" s="182" t="s">
        <v>29</v>
      </c>
      <c r="I2" s="192" t="s">
        <v>4</v>
      </c>
      <c r="J2" s="192" t="s">
        <v>5</v>
      </c>
      <c r="K2" s="192" t="s">
        <v>185</v>
      </c>
      <c r="L2" s="188" t="s">
        <v>286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 t="s">
        <v>21</v>
      </c>
      <c r="Y2" s="176" t="s">
        <v>181</v>
      </c>
      <c r="Z2" s="179" t="s">
        <v>182</v>
      </c>
      <c r="AA2" s="182" t="s">
        <v>183</v>
      </c>
      <c r="AB2" s="185" t="s">
        <v>186</v>
      </c>
      <c r="AC2" s="172" t="s">
        <v>6</v>
      </c>
      <c r="AD2" s="176" t="s">
        <v>184</v>
      </c>
      <c r="AE2" s="204" t="s">
        <v>23</v>
      </c>
      <c r="AF2" s="204"/>
    </row>
    <row r="3" spans="1:47" s="2" customFormat="1" ht="28.15" customHeight="1" x14ac:dyDescent="0.25">
      <c r="A3" s="203"/>
      <c r="B3" s="196"/>
      <c r="C3" s="197"/>
      <c r="D3" s="198"/>
      <c r="E3" s="190"/>
      <c r="F3" s="188"/>
      <c r="G3" s="191"/>
      <c r="H3" s="183"/>
      <c r="I3" s="192"/>
      <c r="J3" s="192"/>
      <c r="K3" s="192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88"/>
      <c r="Y3" s="177"/>
      <c r="Z3" s="180"/>
      <c r="AA3" s="183"/>
      <c r="AB3" s="186"/>
      <c r="AC3" s="172"/>
      <c r="AD3" s="177"/>
      <c r="AE3" s="204"/>
      <c r="AF3" s="204"/>
    </row>
    <row r="4" spans="1:47" s="2" customFormat="1" ht="28.15" customHeight="1" x14ac:dyDescent="0.25">
      <c r="A4" s="203"/>
      <c r="B4" s="199" t="s">
        <v>180</v>
      </c>
      <c r="C4" s="199" t="s">
        <v>24</v>
      </c>
      <c r="D4" s="199" t="s">
        <v>25</v>
      </c>
      <c r="E4" s="190"/>
      <c r="F4" s="188"/>
      <c r="G4" s="191"/>
      <c r="H4" s="183"/>
      <c r="I4" s="192"/>
      <c r="J4" s="192"/>
      <c r="K4" s="192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88"/>
      <c r="Y4" s="177"/>
      <c r="Z4" s="180"/>
      <c r="AA4" s="183"/>
      <c r="AB4" s="186"/>
      <c r="AC4" s="172"/>
      <c r="AD4" s="177"/>
      <c r="AE4" s="204"/>
      <c r="AF4" s="204"/>
    </row>
    <row r="5" spans="1:47" s="2" customFormat="1" ht="39" customHeight="1" x14ac:dyDescent="0.25">
      <c r="A5" s="203"/>
      <c r="B5" s="200"/>
      <c r="C5" s="200"/>
      <c r="D5" s="200"/>
      <c r="E5" s="190"/>
      <c r="F5" s="188"/>
      <c r="G5" s="191"/>
      <c r="H5" s="184"/>
      <c r="I5" s="192"/>
      <c r="J5" s="192"/>
      <c r="K5" s="192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88"/>
      <c r="Y5" s="178"/>
      <c r="Z5" s="181"/>
      <c r="AA5" s="184"/>
      <c r="AB5" s="187"/>
      <c r="AC5" s="172"/>
      <c r="AD5" s="178"/>
      <c r="AE5" s="204"/>
      <c r="AF5" s="204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170" t="str">
        <f>IF(AC6=0,"ugovor realizovan","ugovor u realizaciji")</f>
        <v>ugovor realizovan</v>
      </c>
      <c r="AF6" s="171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170" t="str">
        <f t="shared" ref="AE7:AE22" si="1">IF(AC7=0,"ugovor realizovan","ugovor u realizaciji")</f>
        <v>ugovor realizovan</v>
      </c>
      <c r="AF7" s="17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170" t="str">
        <f t="shared" si="1"/>
        <v>ugovor u realizaciji</v>
      </c>
      <c r="AF8" s="171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170" t="str">
        <f>IF(AC9=0,"ugovor AH10realizovan","ugovor u realizaciji")</f>
        <v>ugovor u realizaciji</v>
      </c>
      <c r="AF9" s="171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170" t="str">
        <f t="shared" si="1"/>
        <v>ugovor u realizaciji</v>
      </c>
      <c r="AF10" s="171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170" t="str">
        <f t="shared" si="1"/>
        <v>ugovor u realizaciji</v>
      </c>
      <c r="AF11" s="171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170" t="str">
        <f t="shared" si="1"/>
        <v>ugovor u realizaciji</v>
      </c>
      <c r="AF12" s="171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170" t="str">
        <f t="shared" si="1"/>
        <v>ugovor realizovan</v>
      </c>
      <c r="AF13" s="171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170" t="str">
        <f t="shared" si="1"/>
        <v>ugovor realizovan</v>
      </c>
      <c r="AF14" s="171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170" t="str">
        <f t="shared" si="1"/>
        <v>ugovor realizovan</v>
      </c>
      <c r="AF15" s="171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170" t="str">
        <f>IF(AC16=0,"ugovor realizovan","ugovor u realizaciji")</f>
        <v>ugovor u realizaciji</v>
      </c>
      <c r="AF16" s="171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170" t="str">
        <f t="shared" si="1"/>
        <v>ugovor u realizaciji</v>
      </c>
      <c r="AF17" s="171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170" t="str">
        <f t="shared" si="1"/>
        <v>ugovor u realizaciji</v>
      </c>
      <c r="AF18" s="171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170" t="str">
        <f t="shared" si="1"/>
        <v>ugovor u realizaciji</v>
      </c>
      <c r="AF19" s="171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170" t="str">
        <f t="shared" si="1"/>
        <v>ugovor realizovan</v>
      </c>
      <c r="AF20" s="171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170" t="str">
        <f t="shared" si="1"/>
        <v>ugovor u realizaciji</v>
      </c>
      <c r="AF21" s="171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170" t="str">
        <f t="shared" si="1"/>
        <v>ugovor realizovan</v>
      </c>
      <c r="AF22" s="171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01" t="s">
        <v>292</v>
      </c>
      <c r="AF23" s="202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170"/>
      <c r="AF34" s="171"/>
    </row>
    <row r="35" spans="1:48" s="9" customFormat="1" ht="39.75" customHeight="1" x14ac:dyDescent="0.25">
      <c r="A35" s="174"/>
      <c r="B35" s="175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170"/>
      <c r="AF35" s="171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D2:AD5"/>
    <mergeCell ref="AE2:AF5"/>
    <mergeCell ref="I2:I5"/>
    <mergeCell ref="J2:J5"/>
    <mergeCell ref="K2:K5"/>
    <mergeCell ref="L2:W2"/>
    <mergeCell ref="X2:X5"/>
    <mergeCell ref="Y2:Y5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</mergeCells>
  <conditionalFormatting sqref="AE35">
    <cfRule type="cellIs" dxfId="3" priority="66" operator="equal">
      <formula>"UGOVOR IZVRŠEN"</formula>
    </cfRule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E34">
    <cfRule type="cellIs" dxfId="2" priority="137" operator="equal">
      <formula>"UGOVOR IZVRŠEN"</formula>
    </cfRule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59"/>
  <sheetViews>
    <sheetView tabSelected="1" topLeftCell="J41" zoomScale="60" zoomScaleNormal="60" workbookViewId="0">
      <selection activeCell="Z54" sqref="Z5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44868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03" t="s">
        <v>0</v>
      </c>
      <c r="B2" s="193" t="s">
        <v>1</v>
      </c>
      <c r="C2" s="194"/>
      <c r="D2" s="195"/>
      <c r="E2" s="190" t="s">
        <v>425</v>
      </c>
      <c r="F2" s="188" t="s">
        <v>3</v>
      </c>
      <c r="G2" s="191" t="s">
        <v>179</v>
      </c>
      <c r="H2" s="182" t="s">
        <v>29</v>
      </c>
      <c r="I2" s="192" t="s">
        <v>426</v>
      </c>
      <c r="J2" s="192" t="s">
        <v>427</v>
      </c>
      <c r="K2" s="192" t="s">
        <v>185</v>
      </c>
      <c r="L2" s="188" t="s">
        <v>284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204" t="s">
        <v>420</v>
      </c>
      <c r="Y2" s="176" t="s">
        <v>181</v>
      </c>
      <c r="Z2" s="179" t="s">
        <v>182</v>
      </c>
      <c r="AA2" s="182" t="s">
        <v>183</v>
      </c>
      <c r="AB2" s="185" t="s">
        <v>186</v>
      </c>
      <c r="AC2" s="172" t="s">
        <v>6</v>
      </c>
      <c r="AD2" s="176" t="s">
        <v>184</v>
      </c>
      <c r="AE2" s="204" t="s">
        <v>23</v>
      </c>
      <c r="AF2" s="204"/>
    </row>
    <row r="3" spans="1:47" s="2" customFormat="1" ht="28.15" customHeight="1" x14ac:dyDescent="0.25">
      <c r="A3" s="203"/>
      <c r="B3" s="196"/>
      <c r="C3" s="197"/>
      <c r="D3" s="198"/>
      <c r="E3" s="190"/>
      <c r="F3" s="188"/>
      <c r="G3" s="191"/>
      <c r="H3" s="183"/>
      <c r="I3" s="192"/>
      <c r="J3" s="192"/>
      <c r="K3" s="192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04"/>
      <c r="Y3" s="177"/>
      <c r="Z3" s="180"/>
      <c r="AA3" s="183"/>
      <c r="AB3" s="186"/>
      <c r="AC3" s="172"/>
      <c r="AD3" s="177"/>
      <c r="AE3" s="204"/>
      <c r="AF3" s="204"/>
    </row>
    <row r="4" spans="1:47" s="2" customFormat="1" ht="28.15" customHeight="1" x14ac:dyDescent="0.25">
      <c r="A4" s="203"/>
      <c r="B4" s="205" t="s">
        <v>180</v>
      </c>
      <c r="C4" s="199" t="s">
        <v>24</v>
      </c>
      <c r="D4" s="199" t="s">
        <v>25</v>
      </c>
      <c r="E4" s="190"/>
      <c r="F4" s="188"/>
      <c r="G4" s="191"/>
      <c r="H4" s="183"/>
      <c r="I4" s="192"/>
      <c r="J4" s="192"/>
      <c r="K4" s="192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04"/>
      <c r="Y4" s="177"/>
      <c r="Z4" s="180"/>
      <c r="AA4" s="183"/>
      <c r="AB4" s="186"/>
      <c r="AC4" s="172"/>
      <c r="AD4" s="177"/>
      <c r="AE4" s="204"/>
      <c r="AF4" s="204"/>
    </row>
    <row r="5" spans="1:47" s="2" customFormat="1" ht="39" customHeight="1" x14ac:dyDescent="0.25">
      <c r="A5" s="203"/>
      <c r="B5" s="206"/>
      <c r="C5" s="200"/>
      <c r="D5" s="200"/>
      <c r="E5" s="190"/>
      <c r="F5" s="188"/>
      <c r="G5" s="191"/>
      <c r="H5" s="184"/>
      <c r="I5" s="192"/>
      <c r="J5" s="192"/>
      <c r="K5" s="192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04"/>
      <c r="Y5" s="178"/>
      <c r="Z5" s="181"/>
      <c r="AA5" s="184"/>
      <c r="AB5" s="187"/>
      <c r="AC5" s="172"/>
      <c r="AD5" s="178"/>
      <c r="AE5" s="204"/>
      <c r="AF5" s="204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09" t="s">
        <v>350</v>
      </c>
      <c r="AF6" s="210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170" t="str">
        <f t="shared" ref="AE7:AE21" si="0">IF(AC7=0,"ugovor realizovan","ugovor u realizaciji")</f>
        <v>ugovor realizovan</v>
      </c>
      <c r="AF7" s="17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09" t="s">
        <v>412</v>
      </c>
      <c r="AF8" s="210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170" t="s">
        <v>413</v>
      </c>
      <c r="AF9" s="171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484</v>
      </c>
      <c r="Z10" s="20" t="s">
        <v>384</v>
      </c>
      <c r="AA10" s="57" t="s">
        <v>475</v>
      </c>
      <c r="AB10" s="42">
        <v>3535.96</v>
      </c>
      <c r="AC10" s="143">
        <v>2412.84</v>
      </c>
      <c r="AD10" s="42"/>
      <c r="AE10" s="209" t="s">
        <v>476</v>
      </c>
      <c r="AF10" s="210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482</v>
      </c>
      <c r="AB11" s="119">
        <v>5945.67</v>
      </c>
      <c r="AC11" s="149">
        <v>25.33</v>
      </c>
      <c r="AD11" s="119"/>
      <c r="AE11" s="207" t="s">
        <v>350</v>
      </c>
      <c r="AF11" s="208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508</v>
      </c>
      <c r="AB12" s="42">
        <v>3918.5</v>
      </c>
      <c r="AC12" s="140">
        <v>0</v>
      </c>
      <c r="AD12" s="42"/>
      <c r="AE12" s="211" t="s">
        <v>509</v>
      </c>
      <c r="AF12" s="21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485</v>
      </c>
      <c r="Z13" s="125"/>
      <c r="AA13" s="127"/>
      <c r="AB13" s="119">
        <v>2398.4</v>
      </c>
      <c r="AC13" s="148">
        <v>354.4</v>
      </c>
      <c r="AD13" s="119"/>
      <c r="AE13" s="207" t="str">
        <f t="shared" si="0"/>
        <v>ugovor u realizaciji</v>
      </c>
      <c r="AF13" s="208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437</v>
      </c>
      <c r="AB14" s="42">
        <v>2459</v>
      </c>
      <c r="AC14" s="42">
        <v>3460</v>
      </c>
      <c r="AD14" s="42"/>
      <c r="AE14" s="209" t="s">
        <v>438</v>
      </c>
      <c r="AF14" s="210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544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07" t="str">
        <f t="shared" si="0"/>
        <v>ugovor u realizaciji</v>
      </c>
      <c r="AF15" s="208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09" t="str">
        <f>IF(AC16=0,"ugovor realizovan","ugovor u realizaciji")</f>
        <v>ugovor realizovan</v>
      </c>
      <c r="AF16" s="2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491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/>
      <c r="AB17" s="135">
        <v>3998.9</v>
      </c>
      <c r="AC17" s="135">
        <v>7987.6</v>
      </c>
      <c r="AD17" s="119"/>
      <c r="AE17" s="207" t="str">
        <f t="shared" si="0"/>
        <v>ugovor u realizaciji</v>
      </c>
      <c r="AF17" s="208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09" t="str">
        <f t="shared" si="0"/>
        <v>ugovor u realizaciji</v>
      </c>
      <c r="AF18" s="2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6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16"/>
      <c r="V19" s="116"/>
      <c r="W19" s="116"/>
      <c r="X19" s="117"/>
      <c r="Y19" s="117"/>
      <c r="Z19" s="117"/>
      <c r="AA19" s="118"/>
      <c r="AB19" s="34">
        <v>1518.8</v>
      </c>
      <c r="AC19" s="34">
        <v>456.08</v>
      </c>
      <c r="AD19" s="119"/>
      <c r="AE19" s="170" t="str">
        <f t="shared" si="0"/>
        <v>ugovor u realizaciji</v>
      </c>
      <c r="AF19" s="171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419</v>
      </c>
      <c r="AB20" s="42">
        <v>887</v>
      </c>
      <c r="AC20" s="143">
        <v>101</v>
      </c>
      <c r="AD20" s="42"/>
      <c r="AE20" s="209" t="s">
        <v>350</v>
      </c>
      <c r="AF20" s="210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331</v>
      </c>
      <c r="K21" s="43" t="s">
        <v>332</v>
      </c>
      <c r="L21" s="116"/>
      <c r="M21" s="116"/>
      <c r="N21" s="116"/>
      <c r="O21" s="116"/>
      <c r="P21" s="116">
        <v>56.4</v>
      </c>
      <c r="Q21" s="116"/>
      <c r="R21" s="116"/>
      <c r="S21" s="116"/>
      <c r="T21" s="116"/>
      <c r="U21" s="116"/>
      <c r="V21" s="116"/>
      <c r="W21" s="116"/>
      <c r="X21" s="117"/>
      <c r="Y21" s="117"/>
      <c r="Z21" s="117"/>
      <c r="AA21" s="118"/>
      <c r="AB21" s="34">
        <v>56.4</v>
      </c>
      <c r="AC21" s="34">
        <v>2923.6</v>
      </c>
      <c r="AD21" s="119"/>
      <c r="AE21" s="170" t="str">
        <f t="shared" si="0"/>
        <v>ugovor u realizaciji</v>
      </c>
      <c r="AF21" s="171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09" t="str">
        <f>IF(AC22=0,"ugovor realizovan","ugovor u realizaciji")</f>
        <v>ugovor u realizaciji</v>
      </c>
      <c r="AF22" s="210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6"/>
      <c r="W23" s="116"/>
      <c r="X23" s="117"/>
      <c r="Y23" s="117"/>
      <c r="Z23" s="117"/>
      <c r="AA23" s="118"/>
      <c r="AB23" s="119">
        <v>1170</v>
      </c>
      <c r="AC23" s="119">
        <v>390</v>
      </c>
      <c r="AD23" s="119"/>
      <c r="AE23" s="170" t="str">
        <f>IF(AC23=0,"ugovor realizovan","ugovor u realizaciji")</f>
        <v>ugovor u realizaciji</v>
      </c>
      <c r="AF23" s="171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7"/>
      <c r="W24" s="47"/>
      <c r="X24" s="22"/>
      <c r="Y24" s="22"/>
      <c r="Z24" s="22"/>
      <c r="AA24" s="59"/>
      <c r="AB24" s="42">
        <v>1899</v>
      </c>
      <c r="AC24" s="42">
        <v>633</v>
      </c>
      <c r="AD24" s="42"/>
      <c r="AE24" s="209" t="s">
        <v>292</v>
      </c>
      <c r="AF24" s="210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7"/>
      <c r="V26" s="47"/>
      <c r="W26" s="47"/>
      <c r="X26" s="22"/>
      <c r="Y26" s="22"/>
      <c r="Z26" s="22"/>
      <c r="AA26" s="59"/>
      <c r="AB26" s="42">
        <v>3154.17</v>
      </c>
      <c r="AC26" s="42">
        <v>2545.83</v>
      </c>
      <c r="AD26" s="42"/>
      <c r="AE26" s="209" t="s">
        <v>292</v>
      </c>
      <c r="AF26" s="210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94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/>
      <c r="U27" s="116"/>
      <c r="V27" s="116"/>
      <c r="W27" s="116"/>
      <c r="X27" s="117"/>
      <c r="Y27" s="117"/>
      <c r="Z27" s="117"/>
      <c r="AA27" s="118"/>
      <c r="AB27" s="119">
        <v>1915.76</v>
      </c>
      <c r="AC27" s="119">
        <v>2584.2399999999998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466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7"/>
      <c r="V28" s="47"/>
      <c r="W28" s="47"/>
      <c r="X28" s="22"/>
      <c r="Y28" s="22"/>
      <c r="Z28" s="22"/>
      <c r="AA28" s="59"/>
      <c r="AB28" s="42">
        <v>4246.59</v>
      </c>
      <c r="AC28" s="42">
        <v>1753.41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289</v>
      </c>
      <c r="K29" s="43" t="s">
        <v>465</v>
      </c>
      <c r="L29" s="119">
        <v>490</v>
      </c>
      <c r="M29" s="119">
        <v>490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6"/>
      <c r="W29" s="116"/>
      <c r="X29" s="117"/>
      <c r="Y29" s="117"/>
      <c r="Z29" s="117"/>
      <c r="AA29" s="118"/>
      <c r="AB29" s="119">
        <v>4900</v>
      </c>
      <c r="AC29" s="119">
        <v>980</v>
      </c>
      <c r="AD29" s="119"/>
      <c r="AE29" s="120" t="s">
        <v>292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429</v>
      </c>
      <c r="H30" s="38" t="s">
        <v>30</v>
      </c>
      <c r="I30" s="91">
        <v>44597</v>
      </c>
      <c r="J30" s="91" t="s">
        <v>428</v>
      </c>
      <c r="K30" s="41" t="s">
        <v>464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433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463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/>
      <c r="V31" s="116"/>
      <c r="W31" s="116"/>
      <c r="X31" s="117"/>
      <c r="Y31" s="117"/>
      <c r="Z31" s="117"/>
      <c r="AA31" s="118"/>
      <c r="AB31" s="119">
        <v>360</v>
      </c>
      <c r="AC31" s="119">
        <v>180</v>
      </c>
      <c r="AD31" s="119"/>
      <c r="AE31" s="170" t="s">
        <v>292</v>
      </c>
      <c r="AF31" s="171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462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434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461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435</v>
      </c>
      <c r="AB33" s="119">
        <v>5990</v>
      </c>
      <c r="AC33" s="119">
        <v>0</v>
      </c>
      <c r="AD33" s="119"/>
      <c r="AE33" s="144" t="s">
        <v>436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491</v>
      </c>
      <c r="I34" s="91" t="s">
        <v>407</v>
      </c>
      <c r="J34" s="91" t="s">
        <v>416</v>
      </c>
      <c r="K34" s="41" t="s">
        <v>460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7"/>
      <c r="U34" s="47"/>
      <c r="V34" s="47"/>
      <c r="W34" s="47"/>
      <c r="X34" s="22"/>
      <c r="Y34" s="22"/>
      <c r="Z34" s="22"/>
      <c r="AA34" s="59"/>
      <c r="AB34" s="42">
        <v>4198.97</v>
      </c>
      <c r="AC34" s="42">
        <v>801.03</v>
      </c>
      <c r="AD34" s="42"/>
      <c r="AE34" s="142" t="s">
        <v>292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459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6"/>
      <c r="W35" s="116"/>
      <c r="X35" s="117"/>
      <c r="Y35" s="117"/>
      <c r="Z35" s="117"/>
      <c r="AA35" s="118"/>
      <c r="AB35" s="119">
        <v>1069.33</v>
      </c>
      <c r="AC35" s="119">
        <v>652.74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421</v>
      </c>
      <c r="J36" s="91" t="s">
        <v>422</v>
      </c>
      <c r="K36" s="41" t="s">
        <v>458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220</v>
      </c>
      <c r="V36" s="47"/>
      <c r="W36" s="47"/>
      <c r="X36" s="22"/>
      <c r="Y36" s="22"/>
      <c r="Z36" s="22"/>
      <c r="AA36" s="59"/>
      <c r="AB36" s="42">
        <v>2364</v>
      </c>
      <c r="AC36" s="42">
        <v>2612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423</v>
      </c>
      <c r="J37" s="124" t="s">
        <v>424</v>
      </c>
      <c r="K37" s="115" t="s">
        <v>457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80</v>
      </c>
      <c r="V37" s="116"/>
      <c r="W37" s="116"/>
      <c r="X37" s="117"/>
      <c r="Y37" s="117"/>
      <c r="Z37" s="117"/>
      <c r="AA37" s="118"/>
      <c r="AB37" s="119">
        <v>5652</v>
      </c>
      <c r="AC37" s="119">
        <v>4338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430</v>
      </c>
      <c r="J38" s="91" t="s">
        <v>431</v>
      </c>
      <c r="K38" s="41" t="s">
        <v>432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7"/>
      <c r="U38" s="47"/>
      <c r="V38" s="47"/>
      <c r="W38" s="47"/>
      <c r="X38" s="22"/>
      <c r="Y38" s="22"/>
      <c r="Z38" s="22"/>
      <c r="AA38" s="59"/>
      <c r="AB38" s="42">
        <v>1907.9</v>
      </c>
      <c r="AC38" s="42">
        <v>2803.77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528</v>
      </c>
      <c r="I39" s="124" t="s">
        <v>439</v>
      </c>
      <c r="J39" s="124" t="s">
        <v>440</v>
      </c>
      <c r="K39" s="115" t="s">
        <v>454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95.38</v>
      </c>
      <c r="U39" s="116"/>
      <c r="V39" s="116"/>
      <c r="W39" s="116"/>
      <c r="X39" s="117"/>
      <c r="Y39" s="117"/>
      <c r="Z39" s="117"/>
      <c r="AA39" s="118"/>
      <c r="AB39" s="119">
        <v>2827.03</v>
      </c>
      <c r="AC39" s="119">
        <v>17172.97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441</v>
      </c>
      <c r="C40" s="94">
        <v>4302882380000</v>
      </c>
      <c r="D40" s="94"/>
      <c r="E40" s="38" t="s">
        <v>442</v>
      </c>
      <c r="F40" s="38"/>
      <c r="G40" s="146" t="s">
        <v>468</v>
      </c>
      <c r="H40" s="38" t="s">
        <v>149</v>
      </c>
      <c r="I40" s="91" t="s">
        <v>443</v>
      </c>
      <c r="J40" s="91" t="s">
        <v>444</v>
      </c>
      <c r="K40" s="41" t="s">
        <v>456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549</v>
      </c>
      <c r="AB40" s="42">
        <v>5800</v>
      </c>
      <c r="AC40" s="42">
        <v>0</v>
      </c>
      <c r="AD40" s="42"/>
      <c r="AE40" s="142" t="s">
        <v>545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445</v>
      </c>
      <c r="C41" s="113">
        <v>4202134770003</v>
      </c>
      <c r="D41" s="113"/>
      <c r="E41" s="114" t="s">
        <v>446</v>
      </c>
      <c r="F41" s="114"/>
      <c r="G41" s="147" t="s">
        <v>481</v>
      </c>
      <c r="H41" s="114" t="s">
        <v>149</v>
      </c>
      <c r="I41" s="124" t="s">
        <v>447</v>
      </c>
      <c r="J41" s="124" t="s">
        <v>448</v>
      </c>
      <c r="K41" s="115" t="s">
        <v>449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6"/>
      <c r="V41" s="116"/>
      <c r="W41" s="116"/>
      <c r="X41" s="117"/>
      <c r="Y41" s="117"/>
      <c r="Z41" s="117"/>
      <c r="AA41" s="118"/>
      <c r="AB41" s="119">
        <v>1009.81</v>
      </c>
      <c r="AC41" s="119">
        <v>3940.19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450</v>
      </c>
      <c r="C42" s="94">
        <v>4272033700002</v>
      </c>
      <c r="D42" s="94"/>
      <c r="E42" s="38" t="s">
        <v>451</v>
      </c>
      <c r="F42" s="38"/>
      <c r="G42" s="90" t="s">
        <v>467</v>
      </c>
      <c r="H42" s="38" t="s">
        <v>30</v>
      </c>
      <c r="I42" s="91" t="s">
        <v>452</v>
      </c>
      <c r="J42" s="91" t="s">
        <v>453</v>
      </c>
      <c r="K42" s="41" t="s">
        <v>455</v>
      </c>
      <c r="L42" s="47"/>
      <c r="M42" s="47"/>
      <c r="N42" s="47"/>
      <c r="O42" s="47"/>
      <c r="P42" s="42">
        <v>822.2</v>
      </c>
      <c r="Q42" s="47"/>
      <c r="R42" s="47"/>
      <c r="S42" s="42">
        <v>334.19</v>
      </c>
      <c r="T42" s="47"/>
      <c r="U42" s="47"/>
      <c r="V42" s="47"/>
      <c r="W42" s="47"/>
      <c r="X42" s="22"/>
      <c r="Y42" s="22"/>
      <c r="Z42" s="22"/>
      <c r="AA42" s="59"/>
      <c r="AB42" s="42">
        <v>1156.3900000000001</v>
      </c>
      <c r="AC42" s="42">
        <v>1353.86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474</v>
      </c>
      <c r="C43" s="113">
        <v>4201178930001</v>
      </c>
      <c r="D43" s="113"/>
      <c r="E43" s="114" t="s">
        <v>469</v>
      </c>
      <c r="F43" s="114"/>
      <c r="G43" s="147" t="s">
        <v>470</v>
      </c>
      <c r="H43" s="114" t="s">
        <v>30</v>
      </c>
      <c r="I43" s="124" t="s">
        <v>471</v>
      </c>
      <c r="J43" s="124" t="s">
        <v>472</v>
      </c>
      <c r="K43" s="115" t="s">
        <v>473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483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477</v>
      </c>
      <c r="F44" s="38"/>
      <c r="G44" s="146" t="s">
        <v>478</v>
      </c>
      <c r="H44" s="38" t="s">
        <v>30</v>
      </c>
      <c r="I44" s="91" t="s">
        <v>479</v>
      </c>
      <c r="J44" s="91" t="s">
        <v>506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7"/>
      <c r="V44" s="47"/>
      <c r="W44" s="47"/>
      <c r="X44" s="22"/>
      <c r="Y44" s="22"/>
      <c r="Z44" s="22"/>
      <c r="AA44" s="59"/>
      <c r="AB44" s="42">
        <v>1989.36</v>
      </c>
      <c r="AC44" s="42">
        <v>3959.44</v>
      </c>
      <c r="AD44" s="42"/>
      <c r="AE44" s="142" t="s">
        <v>480</v>
      </c>
      <c r="AF44" s="110"/>
    </row>
    <row r="45" spans="1:47" s="122" customFormat="1" ht="53.45" customHeight="1" x14ac:dyDescent="0.25">
      <c r="A45" s="111">
        <v>40</v>
      </c>
      <c r="B45" s="112" t="s">
        <v>486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487</v>
      </c>
      <c r="H45" s="114" t="s">
        <v>149</v>
      </c>
      <c r="I45" s="124" t="s">
        <v>488</v>
      </c>
      <c r="J45" s="124" t="s">
        <v>489</v>
      </c>
      <c r="K45" s="115" t="s">
        <v>490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6"/>
      <c r="W45" s="116"/>
      <c r="X45" s="117"/>
      <c r="Y45" s="117"/>
      <c r="Z45" s="117"/>
      <c r="AA45" s="126" t="s">
        <v>548</v>
      </c>
      <c r="AB45" s="119">
        <v>24634.35</v>
      </c>
      <c r="AC45" s="148">
        <v>-32.89</v>
      </c>
      <c r="AD45" s="119"/>
      <c r="AE45" s="169" t="s">
        <v>545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495</v>
      </c>
      <c r="H46" s="38" t="s">
        <v>492</v>
      </c>
      <c r="I46" s="91" t="s">
        <v>493</v>
      </c>
      <c r="J46" s="91"/>
      <c r="K46" s="41" t="s">
        <v>494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7"/>
      <c r="V46" s="47"/>
      <c r="W46" s="47"/>
      <c r="X46" s="22"/>
      <c r="Y46" s="22"/>
      <c r="Z46" s="22"/>
      <c r="AA46" s="59"/>
      <c r="AB46" s="104">
        <v>2109.63</v>
      </c>
      <c r="AC46" s="42">
        <v>2890.37</v>
      </c>
      <c r="AD46" s="42"/>
      <c r="AE46" s="142" t="s">
        <v>496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497</v>
      </c>
      <c r="F47" s="114"/>
      <c r="G47" s="147" t="s">
        <v>498</v>
      </c>
      <c r="H47" s="114" t="s">
        <v>149</v>
      </c>
      <c r="I47" s="124" t="s">
        <v>499</v>
      </c>
      <c r="J47" s="124" t="s">
        <v>505</v>
      </c>
      <c r="K47" s="115" t="s">
        <v>500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7"/>
      <c r="Y47" s="117"/>
      <c r="Z47" s="117"/>
      <c r="AA47" s="118"/>
      <c r="AB47" s="119">
        <v>0</v>
      </c>
      <c r="AC47" s="119">
        <v>5983</v>
      </c>
      <c r="AD47" s="119"/>
      <c r="AE47" s="144" t="s">
        <v>480</v>
      </c>
      <c r="AF47" s="121"/>
    </row>
    <row r="48" spans="1:47" s="11" customFormat="1" ht="53.45" customHeight="1" x14ac:dyDescent="0.25">
      <c r="A48" s="35">
        <v>43</v>
      </c>
      <c r="B48" s="36" t="s">
        <v>501</v>
      </c>
      <c r="C48" s="94">
        <v>4200162210002</v>
      </c>
      <c r="D48" s="94">
        <v>200162210002</v>
      </c>
      <c r="E48" s="38" t="s">
        <v>389</v>
      </c>
      <c r="F48" s="38"/>
      <c r="G48" s="146" t="s">
        <v>502</v>
      </c>
      <c r="H48" s="38" t="s">
        <v>149</v>
      </c>
      <c r="I48" s="91" t="s">
        <v>493</v>
      </c>
      <c r="J48" s="91" t="s">
        <v>503</v>
      </c>
      <c r="K48" s="41" t="s">
        <v>504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8" t="s">
        <v>507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511</v>
      </c>
      <c r="C49" s="113">
        <v>4303334200008</v>
      </c>
      <c r="D49" s="113"/>
      <c r="E49" s="114" t="s">
        <v>340</v>
      </c>
      <c r="F49" s="114"/>
      <c r="G49" s="147" t="s">
        <v>512</v>
      </c>
      <c r="H49" s="114" t="s">
        <v>30</v>
      </c>
      <c r="I49" s="124" t="s">
        <v>513</v>
      </c>
      <c r="J49" s="124" t="s">
        <v>518</v>
      </c>
      <c r="K49" s="115" t="s">
        <v>514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547</v>
      </c>
      <c r="AB49" s="119">
        <v>2520</v>
      </c>
      <c r="AC49" s="119">
        <v>0</v>
      </c>
      <c r="AD49" s="119"/>
      <c r="AE49" s="144" t="s">
        <v>545</v>
      </c>
      <c r="AF49" s="121"/>
    </row>
    <row r="50" spans="1:32" s="152" customFormat="1" ht="53.45" customHeight="1" x14ac:dyDescent="0.25">
      <c r="A50" s="96">
        <v>45</v>
      </c>
      <c r="B50" s="153" t="s">
        <v>521</v>
      </c>
      <c r="C50" s="163">
        <v>4200213140004</v>
      </c>
      <c r="D50" s="154"/>
      <c r="E50" s="162" t="s">
        <v>515</v>
      </c>
      <c r="F50" s="155"/>
      <c r="G50" s="156" t="s">
        <v>516</v>
      </c>
      <c r="H50" s="162" t="s">
        <v>149</v>
      </c>
      <c r="I50" s="101" t="s">
        <v>517</v>
      </c>
      <c r="J50" s="101" t="s">
        <v>519</v>
      </c>
      <c r="K50" s="41" t="s">
        <v>520</v>
      </c>
      <c r="L50" s="157"/>
      <c r="M50" s="157"/>
      <c r="N50" s="157"/>
      <c r="O50" s="157"/>
      <c r="P50" s="157"/>
      <c r="Q50" s="157"/>
      <c r="R50" s="157"/>
      <c r="S50" s="157"/>
      <c r="T50" s="165">
        <v>6500</v>
      </c>
      <c r="U50" s="166"/>
      <c r="V50" s="157"/>
      <c r="W50" s="157"/>
      <c r="X50" s="158"/>
      <c r="Y50" s="158"/>
      <c r="Z50" s="158"/>
      <c r="AA50" s="167" t="s">
        <v>546</v>
      </c>
      <c r="AB50" s="104">
        <v>6500</v>
      </c>
      <c r="AC50" s="104">
        <v>0</v>
      </c>
      <c r="AD50" s="159"/>
      <c r="AE50" s="142" t="s">
        <v>545</v>
      </c>
      <c r="AF50" s="160"/>
    </row>
    <row r="51" spans="1:32" s="122" customFormat="1" ht="53.45" customHeight="1" x14ac:dyDescent="0.25">
      <c r="A51" s="111">
        <v>46</v>
      </c>
      <c r="B51" s="112" t="s">
        <v>522</v>
      </c>
      <c r="C51" s="113">
        <v>4200326930001</v>
      </c>
      <c r="D51" s="113"/>
      <c r="E51" s="114" t="s">
        <v>165</v>
      </c>
      <c r="F51" s="114"/>
      <c r="G51" s="147" t="s">
        <v>523</v>
      </c>
      <c r="H51" s="114" t="s">
        <v>149</v>
      </c>
      <c r="I51" s="124" t="s">
        <v>517</v>
      </c>
      <c r="J51" s="124" t="s">
        <v>519</v>
      </c>
      <c r="K51" s="115" t="s">
        <v>524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6"/>
      <c r="W51" s="116"/>
      <c r="X51" s="117"/>
      <c r="Y51" s="117"/>
      <c r="Z51" s="117"/>
      <c r="AA51" s="118"/>
      <c r="AB51" s="119">
        <v>900.1</v>
      </c>
      <c r="AC51" s="119">
        <v>2539.9</v>
      </c>
      <c r="AD51" s="119"/>
      <c r="AE51" s="144" t="s">
        <v>480</v>
      </c>
      <c r="AF51" s="121"/>
    </row>
    <row r="52" spans="1:32" s="122" customFormat="1" ht="53.45" customHeight="1" x14ac:dyDescent="0.25">
      <c r="A52" s="35">
        <v>47</v>
      </c>
      <c r="B52" s="36" t="s">
        <v>522</v>
      </c>
      <c r="C52" s="94">
        <v>4200326930001</v>
      </c>
      <c r="D52" s="94"/>
      <c r="E52" s="38" t="s">
        <v>525</v>
      </c>
      <c r="F52" s="38"/>
      <c r="G52" s="146" t="s">
        <v>526</v>
      </c>
      <c r="H52" s="38" t="s">
        <v>149</v>
      </c>
      <c r="I52" s="91" t="s">
        <v>517</v>
      </c>
      <c r="J52" s="91" t="s">
        <v>519</v>
      </c>
      <c r="K52" s="41" t="s">
        <v>527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7"/>
      <c r="W52" s="47"/>
      <c r="X52" s="22"/>
      <c r="Y52" s="22"/>
      <c r="Z52" s="22"/>
      <c r="AA52" s="59"/>
      <c r="AB52" s="42">
        <v>410</v>
      </c>
      <c r="AC52" s="42">
        <v>2428.4</v>
      </c>
      <c r="AD52" s="42"/>
      <c r="AE52" s="142" t="s">
        <v>480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1"/>
      <c r="E53" s="114" t="s">
        <v>35</v>
      </c>
      <c r="F53" s="114"/>
      <c r="G53" s="147" t="s">
        <v>529</v>
      </c>
      <c r="H53" s="114" t="s">
        <v>530</v>
      </c>
      <c r="I53" s="124" t="s">
        <v>531</v>
      </c>
      <c r="J53" s="124" t="s">
        <v>532</v>
      </c>
      <c r="K53" s="115" t="s">
        <v>533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7"/>
      <c r="Y53" s="117"/>
      <c r="Z53" s="117"/>
      <c r="AA53" s="118"/>
      <c r="AB53" s="119">
        <v>0</v>
      </c>
      <c r="AC53" s="119">
        <v>5000</v>
      </c>
      <c r="AD53" s="119"/>
      <c r="AE53" s="144" t="s">
        <v>480</v>
      </c>
      <c r="AF53" s="121"/>
    </row>
    <row r="54" spans="1:32" s="122" customFormat="1" ht="53.45" customHeight="1" x14ac:dyDescent="0.25">
      <c r="A54" s="35">
        <v>49</v>
      </c>
      <c r="B54" s="36" t="s">
        <v>534</v>
      </c>
      <c r="C54" s="94">
        <v>4202048690005</v>
      </c>
      <c r="D54" s="164"/>
      <c r="E54" s="38" t="s">
        <v>535</v>
      </c>
      <c r="F54" s="38"/>
      <c r="G54" s="146" t="s">
        <v>536</v>
      </c>
      <c r="H54" s="38"/>
      <c r="I54" s="91" t="s">
        <v>537</v>
      </c>
      <c r="J54" s="91" t="s">
        <v>538</v>
      </c>
      <c r="K54" s="41" t="s">
        <v>539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552</v>
      </c>
      <c r="AB54" s="42">
        <v>2500</v>
      </c>
      <c r="AC54" s="42">
        <v>0</v>
      </c>
      <c r="AD54" s="42"/>
      <c r="AE54" s="142" t="s">
        <v>551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1"/>
      <c r="E55" s="114" t="s">
        <v>135</v>
      </c>
      <c r="F55" s="114"/>
      <c r="G55" s="147" t="s">
        <v>540</v>
      </c>
      <c r="H55" s="114" t="s">
        <v>541</v>
      </c>
      <c r="I55" s="124" t="s">
        <v>531</v>
      </c>
      <c r="J55" s="124" t="s">
        <v>542</v>
      </c>
      <c r="K55" s="115" t="s">
        <v>543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1013.93</v>
      </c>
      <c r="U55" s="116"/>
      <c r="V55" s="116"/>
      <c r="W55" s="116"/>
      <c r="X55" s="117"/>
      <c r="Y55" s="117"/>
      <c r="Z55" s="117"/>
      <c r="AA55" s="118"/>
      <c r="AB55" s="119">
        <v>1496.58</v>
      </c>
      <c r="AC55" s="119">
        <v>2552</v>
      </c>
      <c r="AD55" s="119"/>
      <c r="AE55" s="144" t="s">
        <v>480</v>
      </c>
      <c r="AF55" s="121"/>
    </row>
    <row r="56" spans="1:32" s="122" customFormat="1" ht="53.45" customHeight="1" x14ac:dyDescent="0.25">
      <c r="A56" s="35"/>
      <c r="B56" s="36"/>
      <c r="C56" s="94"/>
      <c r="D56" s="164"/>
      <c r="E56" s="38"/>
      <c r="F56" s="38"/>
      <c r="G56" s="146"/>
      <c r="H56" s="38"/>
      <c r="I56" s="91"/>
      <c r="J56" s="91"/>
      <c r="K56" s="41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22"/>
      <c r="Y56" s="22"/>
      <c r="Z56" s="22"/>
      <c r="AA56" s="59"/>
      <c r="AB56" s="42"/>
      <c r="AC56" s="42"/>
      <c r="AD56" s="42"/>
      <c r="AE56" s="142"/>
      <c r="AF56" s="110"/>
    </row>
    <row r="57" spans="1:32" s="1" customFormat="1" ht="57.6" customHeight="1" x14ac:dyDescent="0.25">
      <c r="A57" s="27"/>
      <c r="B57" s="28"/>
      <c r="C57" s="48"/>
      <c r="D57" s="48"/>
      <c r="E57" s="30"/>
      <c r="F57" s="30"/>
      <c r="G57" s="30"/>
      <c r="H57" s="30"/>
      <c r="I57" s="32"/>
      <c r="J57" s="32"/>
      <c r="K57" s="43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21"/>
      <c r="Y57" s="21"/>
      <c r="Z57" s="21"/>
      <c r="AA57" s="58"/>
      <c r="AB57" s="34"/>
      <c r="AC57" s="34"/>
      <c r="AD57" s="34"/>
      <c r="AE57" s="83"/>
      <c r="AF57" s="84"/>
    </row>
    <row r="58" spans="1:32" s="9" customFormat="1" ht="39.75" customHeight="1" x14ac:dyDescent="0.25">
      <c r="A58" s="174" t="s">
        <v>550</v>
      </c>
      <c r="B58" s="175"/>
      <c r="C58" s="49"/>
      <c r="D58" s="49"/>
      <c r="E58" s="49"/>
      <c r="F58" s="50"/>
      <c r="G58" s="50"/>
      <c r="H58" s="50"/>
      <c r="I58" s="50"/>
      <c r="J58" s="50" t="s">
        <v>510</v>
      </c>
      <c r="K58" s="51">
        <f>SUM(L58:W58)</f>
        <v>154143.82</v>
      </c>
      <c r="L58" s="51">
        <f>SUM(L6:L57)</f>
        <v>4645.3</v>
      </c>
      <c r="M58" s="51">
        <f t="shared" ref="M58:X58" si="1">SUM(M6:M57)</f>
        <v>10286.790000000001</v>
      </c>
      <c r="N58" s="51">
        <f t="shared" si="1"/>
        <v>16419.32</v>
      </c>
      <c r="O58" s="51">
        <f t="shared" si="1"/>
        <v>23842.690000000002</v>
      </c>
      <c r="P58" s="51">
        <f t="shared" si="1"/>
        <v>9873.01</v>
      </c>
      <c r="Q58" s="51">
        <f t="shared" si="1"/>
        <v>11021.56</v>
      </c>
      <c r="R58" s="51">
        <f t="shared" si="1"/>
        <v>30571.3</v>
      </c>
      <c r="S58" s="51">
        <f t="shared" si="1"/>
        <v>8756.5199999999986</v>
      </c>
      <c r="T58" s="51">
        <f t="shared" si="1"/>
        <v>37596.33</v>
      </c>
      <c r="U58" s="51">
        <f t="shared" si="1"/>
        <v>1131</v>
      </c>
      <c r="V58" s="51">
        <f t="shared" si="1"/>
        <v>0</v>
      </c>
      <c r="W58" s="51">
        <f t="shared" si="1"/>
        <v>0</v>
      </c>
      <c r="X58" s="51">
        <f t="shared" si="1"/>
        <v>0</v>
      </c>
      <c r="Y58" s="51"/>
      <c r="Z58" s="51"/>
      <c r="AA58" s="50"/>
      <c r="AB58" s="51"/>
      <c r="AC58" s="51"/>
      <c r="AD58" s="51"/>
      <c r="AE58" s="170"/>
      <c r="AF58" s="171"/>
    </row>
    <row r="59" spans="1:32" ht="28.15" customHeight="1" x14ac:dyDescent="0.25">
      <c r="J59" s="3"/>
    </row>
  </sheetData>
  <mergeCells count="44">
    <mergeCell ref="A58:B58"/>
    <mergeCell ref="AE58:AF58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H2:H5"/>
    <mergeCell ref="B4:B5"/>
    <mergeCell ref="C4:C5"/>
    <mergeCell ref="D4:D5"/>
    <mergeCell ref="A2:A5"/>
    <mergeCell ref="B2:D3"/>
    <mergeCell ref="E2:E5"/>
    <mergeCell ref="F2:F5"/>
    <mergeCell ref="G2:G5"/>
  </mergeCells>
  <conditionalFormatting sqref="AE6:AE58">
    <cfRule type="cellIs" dxfId="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5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Realizacija 2020</vt:lpstr>
      <vt:lpstr>Realizacija 2021-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2022-11-03T08:30:33Z</dcterms:modified>
</cp:coreProperties>
</file>