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140" activeTab="2"/>
  </bookViews>
  <sheets>
    <sheet name="Realizacija 2020" sheetId="9" r:id="rId1"/>
    <sheet name="Realizacija 2021-" sheetId="11" r:id="rId2"/>
    <sheet name="2022" sheetId="12" r:id="rId3"/>
  </sheets>
  <calcPr calcId="144525"/>
</workbook>
</file>

<file path=xl/calcChain.xml><?xml version="1.0" encoding="utf-8"?>
<calcChain xmlns="http://schemas.openxmlformats.org/spreadsheetml/2006/main">
  <c r="L61" i="12" l="1"/>
  <c r="W61" i="12"/>
  <c r="V61" i="12"/>
  <c r="U61" i="12"/>
  <c r="T61" i="12"/>
  <c r="S61" i="12"/>
  <c r="O61" i="12"/>
  <c r="P61" i="12"/>
  <c r="Q61" i="12"/>
  <c r="R61" i="12"/>
  <c r="N61" i="12"/>
  <c r="M61" i="12"/>
  <c r="X61" i="12"/>
  <c r="AE16" i="12"/>
  <c r="AE23" i="12"/>
  <c r="AE9" i="11"/>
  <c r="T35" i="11"/>
  <c r="S35" i="11"/>
  <c r="R35" i="11"/>
  <c r="Q35" i="11"/>
  <c r="P35" i="11"/>
  <c r="O35" i="11"/>
  <c r="N35" i="11"/>
  <c r="M35" i="11"/>
  <c r="L35" i="11"/>
  <c r="AE22" i="12"/>
  <c r="V35" i="11"/>
  <c r="AE8" i="11"/>
  <c r="W35" i="11"/>
  <c r="U35" i="11"/>
  <c r="AE16" i="11"/>
  <c r="X6" i="11"/>
  <c r="AE7" i="12"/>
  <c r="AE13" i="12"/>
  <c r="AE15" i="12"/>
  <c r="AE17" i="12"/>
  <c r="AE18" i="12"/>
  <c r="AE19" i="12"/>
  <c r="AE21" i="12"/>
  <c r="A1" i="12"/>
  <c r="AC19" i="9"/>
  <c r="AE7" i="11"/>
  <c r="AE10" i="11"/>
  <c r="AE11" i="11"/>
  <c r="AE12" i="11"/>
  <c r="AE13" i="11"/>
  <c r="AE14" i="11"/>
  <c r="AE15" i="11"/>
  <c r="AE17" i="11"/>
  <c r="AE18" i="11"/>
  <c r="AE19" i="11"/>
  <c r="AE20" i="11"/>
  <c r="AE21" i="11"/>
  <c r="AE22" i="11"/>
  <c r="AE6" i="11"/>
  <c r="AE6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K61" i="12" l="1"/>
  <c r="X34" i="11"/>
  <c r="X22" i="11"/>
  <c r="X21" i="11"/>
  <c r="X20" i="11"/>
  <c r="X19" i="11"/>
  <c r="X18" i="11"/>
  <c r="X17" i="11"/>
  <c r="X16" i="11"/>
  <c r="X15" i="11"/>
  <c r="X14" i="11"/>
  <c r="X13" i="11"/>
  <c r="X12" i="11"/>
  <c r="X11" i="11"/>
  <c r="X10" i="11"/>
  <c r="X9" i="11"/>
  <c r="X7" i="11"/>
  <c r="X35" i="11"/>
  <c r="A1" i="11"/>
  <c r="X6" i="9" l="1"/>
  <c r="X7" i="9"/>
  <c r="X9" i="9"/>
  <c r="X10" i="9"/>
  <c r="X11" i="9"/>
  <c r="X12" i="9"/>
  <c r="X13" i="9"/>
  <c r="X14" i="9"/>
  <c r="X15" i="9"/>
  <c r="X16" i="9"/>
  <c r="X17" i="9"/>
  <c r="X18" i="9"/>
  <c r="X19" i="9"/>
  <c r="X23" i="9"/>
  <c r="X25" i="9"/>
  <c r="X27" i="9"/>
  <c r="X28" i="9"/>
  <c r="X29" i="9"/>
  <c r="X30" i="9"/>
  <c r="X31" i="9"/>
  <c r="X32" i="9"/>
  <c r="X37" i="9"/>
  <c r="X38" i="9"/>
  <c r="X39" i="9"/>
  <c r="L40" i="9" l="1"/>
  <c r="M40" i="9"/>
  <c r="N40" i="9"/>
  <c r="O40" i="9"/>
  <c r="P40" i="9"/>
  <c r="Q40" i="9"/>
  <c r="R40" i="9"/>
  <c r="S40" i="9"/>
  <c r="T40" i="9"/>
  <c r="U40" i="9"/>
  <c r="V40" i="9"/>
  <c r="W40" i="9"/>
  <c r="A1" i="9"/>
  <c r="X40" i="9" l="1"/>
</calcChain>
</file>

<file path=xl/comments1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12"/>
            <color indexed="81"/>
            <rFont val="Tahoma"/>
            <family val="2"/>
          </rPr>
          <t>Author:</t>
        </r>
        <r>
          <rPr>
            <sz val="12"/>
            <color indexed="81"/>
            <rFont val="Tahoma"/>
            <family val="2"/>
          </rPr>
          <t xml:space="preserve">
tab.sa 31.09.2021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TREBAM OVO KORIGOVATI NA POJEDINAČNE UGOVORE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sharedStrings.xml><?xml version="1.0" encoding="utf-8"?>
<sst xmlns="http://schemas.openxmlformats.org/spreadsheetml/2006/main" count="1027" uniqueCount="568">
  <si>
    <t>r.b.</t>
  </si>
  <si>
    <t>Dobavljač</t>
  </si>
  <si>
    <t>opis predmeta nabave ili oznaka JRJN</t>
  </si>
  <si>
    <t>broj obavještenja o dodjeli sa portala JN</t>
  </si>
  <si>
    <t>datum potpisivanja ugovora</t>
  </si>
  <si>
    <t>datum isteka ugovora</t>
  </si>
  <si>
    <t>Preostala vrijednost bez pdv</t>
  </si>
  <si>
    <t>fakt:</t>
  </si>
  <si>
    <t>iznos bez pdv</t>
  </si>
  <si>
    <t>FEBRUAR</t>
  </si>
  <si>
    <t>MART</t>
  </si>
  <si>
    <t>APRIL</t>
  </si>
  <si>
    <t>MAJ</t>
  </si>
  <si>
    <t>JUNI</t>
  </si>
  <si>
    <t>JULI</t>
  </si>
  <si>
    <t>AUGUST</t>
  </si>
  <si>
    <t>SEPTEBAR</t>
  </si>
  <si>
    <t>OKTOBAR</t>
  </si>
  <si>
    <t>NOVEMBAR</t>
  </si>
  <si>
    <t>DECEMBAR</t>
  </si>
  <si>
    <t>Square d.o.o. Sarajevo</t>
  </si>
  <si>
    <t>Preostala vrijednost bez pdv-NA DAN 31.12.2020.</t>
  </si>
  <si>
    <t>Realizacija ugovora U 2020.GODINI (bez pdv)</t>
  </si>
  <si>
    <t>STATUS UGOVORA</t>
  </si>
  <si>
    <t>ID Broj</t>
  </si>
  <si>
    <t>PDV Broj</t>
  </si>
  <si>
    <t>Nabavka usluge revizije finanijskih izvještaja</t>
  </si>
  <si>
    <t>15.01.2020</t>
  </si>
  <si>
    <t>15.01.2021</t>
  </si>
  <si>
    <t>Vrsta postupka</t>
  </si>
  <si>
    <t>Direktni</t>
  </si>
  <si>
    <t>Nabavka usluge štampanja blokova</t>
  </si>
  <si>
    <t>21.01.2020</t>
  </si>
  <si>
    <t>21.01.2021</t>
  </si>
  <si>
    <t>Recons - Drušvo za reviziju, računovodstvo i finanijski konslalting Sarajevo</t>
  </si>
  <si>
    <t>Nabavka građevinskog materijala</t>
  </si>
  <si>
    <t>18.02.2020</t>
  </si>
  <si>
    <t>18.02.2021</t>
  </si>
  <si>
    <t>Grafikon d.o.o Sarajevo</t>
  </si>
  <si>
    <t>DSC Agencija za zaštitu ljudi i imovine d.o.o. Sarajevo</t>
  </si>
  <si>
    <t>Nabavka usluge elektronske zaštite objekata od požara i protuprovale</t>
  </si>
  <si>
    <t>Konkurentski</t>
  </si>
  <si>
    <t>03.03.2020</t>
  </si>
  <si>
    <t>03.03.2021</t>
  </si>
  <si>
    <t>Institut za mjeriteljstvo BiH</t>
  </si>
  <si>
    <t>Nabavka usluge servisiranja i kontrola vaga</t>
  </si>
  <si>
    <t>19.02.2020</t>
  </si>
  <si>
    <t>19.02.2021</t>
  </si>
  <si>
    <t>A-steel d.o.o. Sarajevo</t>
  </si>
  <si>
    <t>Nabavka Bravarskog materijala (čeličnih cijevi i pratećeg materijala)</t>
  </si>
  <si>
    <t>11.03.2020</t>
  </si>
  <si>
    <t>11.03.2021</t>
  </si>
  <si>
    <t>Nabavka laminata i popratnog materijala</t>
  </si>
  <si>
    <t>Grafikon d.o.o. Sarajevo</t>
  </si>
  <si>
    <t>Nabavka rigip ploča</t>
  </si>
  <si>
    <t>12.03.2020</t>
  </si>
  <si>
    <t>12.03.2021</t>
  </si>
  <si>
    <t>KA-2 d.o.o. Sarajevo</t>
  </si>
  <si>
    <t>Nabavka izvođenja radova - oblaganje zidova</t>
  </si>
  <si>
    <t>10.03.2020</t>
  </si>
  <si>
    <t>10.03.2021</t>
  </si>
  <si>
    <t>Babel d.o.o. Sarajevo</t>
  </si>
  <si>
    <t>Nabavka i montaža metalnog zvona za komunalni otpad</t>
  </si>
  <si>
    <t>24.03.2020</t>
  </si>
  <si>
    <t>24.03.2021</t>
  </si>
  <si>
    <t>IDS Zdrava sredina d.o.o. Sarajevo</t>
  </si>
  <si>
    <t>Nabavka usluge DDD objekata</t>
  </si>
  <si>
    <t>15.05.2020</t>
  </si>
  <si>
    <t>15.05.2021</t>
  </si>
  <si>
    <t>Fabriano d.o.o. Sarajevo</t>
  </si>
  <si>
    <t>Nabavka tonera</t>
  </si>
  <si>
    <t>Otvoreni</t>
  </si>
  <si>
    <t>18.06.2020</t>
  </si>
  <si>
    <t>18.06.2021</t>
  </si>
  <si>
    <t>Maher d.o.o. Sarajevo</t>
  </si>
  <si>
    <t>Nabavka usluge periodičnog pregleda PP aparata, ispitivanje ispravnosti hidrantske mreže, izrada procjene ugroženosti od požara</t>
  </si>
  <si>
    <t>16.06.2020</t>
  </si>
  <si>
    <t>16.06.2021</t>
  </si>
  <si>
    <t>21.08.2020</t>
  </si>
  <si>
    <t>21.08.2021</t>
  </si>
  <si>
    <t>Alternativa d.o.o. Sarajevo</t>
  </si>
  <si>
    <t>Nabavka profilisanog lima i repromaterijala</t>
  </si>
  <si>
    <t>15.09.2020</t>
  </si>
  <si>
    <t>15.09.2021</t>
  </si>
  <si>
    <t>Treasure d.o.o. Zenica</t>
  </si>
  <si>
    <t>Nabavka čeličnih cijevi i pratećih materijala</t>
  </si>
  <si>
    <t>16.09.2020</t>
  </si>
  <si>
    <t>16.09.2021</t>
  </si>
  <si>
    <t>Advokat Zijad Sušić</t>
  </si>
  <si>
    <t>Nabavka advokatskih usluga</t>
  </si>
  <si>
    <t>AneksaII Dio B Zakona</t>
  </si>
  <si>
    <t>18.08.2020</t>
  </si>
  <si>
    <t>18.08.2021</t>
  </si>
  <si>
    <t>Alibeg d.o.o. Sarajevo</t>
  </si>
  <si>
    <t>Nabavka i ugradnja igličaste zaštite od ptica</t>
  </si>
  <si>
    <t>22.07.2020</t>
  </si>
  <si>
    <t>22.07.2021</t>
  </si>
  <si>
    <t>Sarajevo Osiguranje dd Sarajevo</t>
  </si>
  <si>
    <t>Nabavka usluga osiguranja imovine i osoba</t>
  </si>
  <si>
    <t>24.08.2020</t>
  </si>
  <si>
    <t>24.08.2021</t>
  </si>
  <si>
    <t xml:space="preserve">Samas d.o.o. Sarajevo </t>
  </si>
  <si>
    <t>Nabavka suluga dizajna, izrada reklamnog materijala, tehničke pripreme i digitalne štampe</t>
  </si>
  <si>
    <t>07.09.2020</t>
  </si>
  <si>
    <t>06.09.2021</t>
  </si>
  <si>
    <t>Advokat Enver Smajkan</t>
  </si>
  <si>
    <t>16.10.2020</t>
  </si>
  <si>
    <t>16.10.2021</t>
  </si>
  <si>
    <t>Defter d.o.o. Sarajevo</t>
  </si>
  <si>
    <t>Nabavka Mterijala za čišćenje</t>
  </si>
  <si>
    <t>16.11.2020</t>
  </si>
  <si>
    <t>16.12.2021</t>
  </si>
  <si>
    <t>Kamer komerc d.o.o. Sarajevo</t>
  </si>
  <si>
    <t>Nabavka mašine za pranje visokim pritiskom</t>
  </si>
  <si>
    <t>05.11.2020</t>
  </si>
  <si>
    <t>05.11.2021</t>
  </si>
  <si>
    <t>29.12.2020</t>
  </si>
  <si>
    <t>29.12.2021</t>
  </si>
  <si>
    <t>Advokat Armin Hadžić</t>
  </si>
  <si>
    <t>Svečenički Dom Vrhbosankse nadbiskupije</t>
  </si>
  <si>
    <t>Nabavka usluga zakupa garažnog mjesta</t>
  </si>
  <si>
    <t>Izuzet od primjene odredbi zakona</t>
  </si>
  <si>
    <t>30.09.2020</t>
  </si>
  <si>
    <t>30.09.2021</t>
  </si>
  <si>
    <t>Squere d.o.o. Sarajevo</t>
  </si>
  <si>
    <t>Nabavka usluge štampanja blokova, priznanica i ostalog materijala</t>
  </si>
  <si>
    <t>08.01.2021</t>
  </si>
  <si>
    <t>08.01.2022</t>
  </si>
  <si>
    <t>14.04.2021</t>
  </si>
  <si>
    <t>14.04.2022</t>
  </si>
  <si>
    <t>Nabavka usluge revizije i finansijskih izvještaja</t>
  </si>
  <si>
    <t>Kopija d.o.o. Sarajevo</t>
  </si>
  <si>
    <t>25.01.2021</t>
  </si>
  <si>
    <t>25.01.2022</t>
  </si>
  <si>
    <t>Energopetrol d.d. Sarajevo</t>
  </si>
  <si>
    <t>Nabavka pogonskog goriva</t>
  </si>
  <si>
    <t>08.02.2021</t>
  </si>
  <si>
    <t>08.02.2022</t>
  </si>
  <si>
    <t>A&amp;D D.o.o. Sarajevo</t>
  </si>
  <si>
    <t>Nabavka usluge servisa lifta</t>
  </si>
  <si>
    <t>09.02.2021</t>
  </si>
  <si>
    <t>09.02.2022</t>
  </si>
  <si>
    <t>R&amp;S d.o.o. Sarajevo</t>
  </si>
  <si>
    <t>Nabavka kancelarijskog materijala</t>
  </si>
  <si>
    <t>23.02.2021</t>
  </si>
  <si>
    <t>23.02.2022</t>
  </si>
  <si>
    <t>Nabavka usluge elektronske zaštite od požara, i provala i provjere sistema vatrodojave i protuprovale</t>
  </si>
  <si>
    <t>17.03.2021</t>
  </si>
  <si>
    <t>17.03.2022</t>
  </si>
  <si>
    <t xml:space="preserve">Konkurentski </t>
  </si>
  <si>
    <t>19.03.2021</t>
  </si>
  <si>
    <t>19.03.2022</t>
  </si>
  <si>
    <t>Gastrotehnika D.o.o Mostar</t>
  </si>
  <si>
    <t>Nabavka rashladnog ormara</t>
  </si>
  <si>
    <t>02.04.2021</t>
  </si>
  <si>
    <t>02.04.2022</t>
  </si>
  <si>
    <t>ALU Port d.o.o. Sarajevo</t>
  </si>
  <si>
    <t>Nabavka aluminijskih profila</t>
  </si>
  <si>
    <t>29.03.2021</t>
  </si>
  <si>
    <t>29.03.2022</t>
  </si>
  <si>
    <t>18.05.2021</t>
  </si>
  <si>
    <t>18.05.2022</t>
  </si>
  <si>
    <t>Nabavka usluge atesti i servisi, ekektro, gromobranski, PP aparata, vodovodnih instalacija i PPZ</t>
  </si>
  <si>
    <t>16.06.2022</t>
  </si>
  <si>
    <t>Sarajevo Osiguranje d.d - Imovina</t>
  </si>
  <si>
    <t>Osiguranje imovine</t>
  </si>
  <si>
    <t>24.08.2022</t>
  </si>
  <si>
    <t>Sarajevo Osiguranje d.d - vozila</t>
  </si>
  <si>
    <t>Osiguranje vozila i kasko</t>
  </si>
  <si>
    <t>ASA Osiguranje d.d Sarajevo</t>
  </si>
  <si>
    <t>Osiguranje zaposlenika od posljedica nesretnog slučaja</t>
  </si>
  <si>
    <t>Nabavka građevinskog materija</t>
  </si>
  <si>
    <t>23.09.2021</t>
  </si>
  <si>
    <t>23.09.2022</t>
  </si>
  <si>
    <t>Amacom d.o.o. Sarajevo</t>
  </si>
  <si>
    <t>Nabavka usluge izrade projekta saobraćane signalizacije</t>
  </si>
  <si>
    <t>04.10.2021</t>
  </si>
  <si>
    <t>04.10.2022</t>
  </si>
  <si>
    <t>Baker tilly Reopinion Društvo za reviziju d.o.o. Sarajevo</t>
  </si>
  <si>
    <t>Broj postupka i broj obavještenja o dodjeli Ugovora sa portala javnih nabavki</t>
  </si>
  <si>
    <t xml:space="preserve">Podaci o dobavljaču/Dobavljačima u okvirnom sporazumu </t>
  </si>
  <si>
    <t>Opis izmjene osnovnih elemenata ugovora i datum izmjene</t>
  </si>
  <si>
    <t>Ostatak vrijednosti ugovora nakon učinjene izmjene/ostatak vrijednosti okvirnog sporazuma</t>
  </si>
  <si>
    <t>Datum potpune realizacije ugovora/okvirnog sporazuma i ukupna utrošena vrijednost</t>
  </si>
  <si>
    <t>Napomena/Obrazloženje (značajne izmjene, raskid isl)</t>
  </si>
  <si>
    <t>Osnovni elementi ugovora/okvirnog sporazuma (vrijednost, period trajanja/rok izvršenja, rok plaćanja idr)</t>
  </si>
  <si>
    <t>Realizovano</t>
  </si>
  <si>
    <t>281-8-2-34/20</t>
  </si>
  <si>
    <t>281-8-2-35/20</t>
  </si>
  <si>
    <t>281-7-2-36/20</t>
  </si>
  <si>
    <t>281-8-1-37/20</t>
  </si>
  <si>
    <t>281-8-2-38/20</t>
  </si>
  <si>
    <t>281-8-1-84/20</t>
  </si>
  <si>
    <t>281-8-1-85/20</t>
  </si>
  <si>
    <t>281-8-1-86/20</t>
  </si>
  <si>
    <t>281-8-2-87/20</t>
  </si>
  <si>
    <t>281-8-2-136/20</t>
  </si>
  <si>
    <t>281-8-1-88/20</t>
  </si>
  <si>
    <t>281-8-1-156/20</t>
  </si>
  <si>
    <t>281-8-2-157/20</t>
  </si>
  <si>
    <t>281-7-1-158/20</t>
  </si>
  <si>
    <t>281-7-1-159/20</t>
  </si>
  <si>
    <t>281-7-1-160/20</t>
  </si>
  <si>
    <t>281-8-1-209/20</t>
  </si>
  <si>
    <t>281-7-2-188/20</t>
  </si>
  <si>
    <t>281-8-2-229/20</t>
  </si>
  <si>
    <t>281-7-1-257/20</t>
  </si>
  <si>
    <t>281-8-1-281/20</t>
  </si>
  <si>
    <t>281-8-2-28/21</t>
  </si>
  <si>
    <t>281-8-1-29/21</t>
  </si>
  <si>
    <t>281-7-2-43/21</t>
  </si>
  <si>
    <t>281-8-2-44/21</t>
  </si>
  <si>
    <t>281-8-1-45/21</t>
  </si>
  <si>
    <t>281-8-1-47/21</t>
  </si>
  <si>
    <t>281-8-2-72/21</t>
  </si>
  <si>
    <t>281-8-2-86/21</t>
  </si>
  <si>
    <t>281-8-1-87/21</t>
  </si>
  <si>
    <t>281-8-1-89/21</t>
  </si>
  <si>
    <t>281-8-2-90/21</t>
  </si>
  <si>
    <t>281-8-2-106/21</t>
  </si>
  <si>
    <t>281-7-2-122/21</t>
  </si>
  <si>
    <t>281-8-1-156/21</t>
  </si>
  <si>
    <t>281-8-2-157/21</t>
  </si>
  <si>
    <t>Spot 97 d.o.o. Sarajevo</t>
  </si>
  <si>
    <t>Nabavka elektromaterijala</t>
  </si>
  <si>
    <t>281-8-1-158/21</t>
  </si>
  <si>
    <t>281-0-2-1-7-1-21</t>
  </si>
  <si>
    <t>Vrijednost : 5241.60              Rok izvršenja:                        Rok plaćanja:                      Garantni rok:</t>
  </si>
  <si>
    <t>Ugovor 1</t>
  </si>
  <si>
    <t>Ugovor 2</t>
  </si>
  <si>
    <t>Ugovor 3</t>
  </si>
  <si>
    <t>18.11.2020.</t>
  </si>
  <si>
    <t>29.29.2021</t>
  </si>
  <si>
    <t>Ugovor 4</t>
  </si>
  <si>
    <t xml:space="preserve">Nabavka Mterijala za čišćenje </t>
  </si>
  <si>
    <t>2Izuzetak</t>
  </si>
  <si>
    <t>Vrijednost : 4800.00            Rok izvršenja:10dana                     Rok plaćanja:po ispostavi fakture                Garantni rok:/</t>
  </si>
  <si>
    <t>Vrijednost : 5966.00           Rok izvršenja:1 godina                        Rok plaćanja: 30dana                     Garantni rok:/</t>
  </si>
  <si>
    <t>Vrijednost : 2947.12          Rok izvršenja:1 god                 Rok plaćanja:avansna uplata                  Garantni rok:/</t>
  </si>
  <si>
    <t>Vrijednost : 1608.00              Rok izvršenja: 1god                 Rok plaćanja:po predračunu                Garantni rok:/</t>
  </si>
  <si>
    <t>Vrijednost : 5752.00           Rok izvršenja:1godina                        Rok plaćanja:avansna uplata               Garantni rok:/</t>
  </si>
  <si>
    <t>Vrijednost : 600.00            Rok izvršenja:1 godina                     Rok plaćanja: 30dana                 Garantni rok:/</t>
  </si>
  <si>
    <t>Vrijednost : 9990.00          Rok izvršenja:1 god                     Rok plaćanja:30dana                  Garantni rok:/</t>
  </si>
  <si>
    <t>Vrijednost : 3918.21              Rok izvršenja:1 god                        Rok plaćanja: 30dana                   Garantni rok:/</t>
  </si>
  <si>
    <t>Vrijednost : 2752.80              Rok izvršenja:1 god                     Rok plaćanja:30 dana                  Garantni rok:/</t>
  </si>
  <si>
    <t>Vrijednost : 3956.79         Rok izvršenja:1 godina                     Rok plaćanja:30 dana                   Garantni rok:/</t>
  </si>
  <si>
    <t>Vrijednost : 4660.68              Rok izvršenja:1 godina                     Rok plaćanja:30 dana                      Garantni rok:/</t>
  </si>
  <si>
    <t>Vrijednost : 5919.00           Rok izvršenja:1 godina                     Rok plaćanja:30 dana                      Garantni rok:/</t>
  </si>
  <si>
    <t>Vrijednost : 5500.00              Rok izvršenja:1 god                        Rok plaćanja: 30dana                     Garantni rok:/</t>
  </si>
  <si>
    <t>Vrijednost : 2.855.00                                                        Rok izvršenja:1godina                                             Rok plaćanja:30 dana                                         Garantni rok:/</t>
  </si>
  <si>
    <t>Vrijednost : 8.990.40                                                     Rok izvršenja:1 god                                                                          Rok plaćanja:30 dana                                                        Garantni rok:/</t>
  </si>
  <si>
    <t>Vrijednost : 5.057.12                                                         Rok izvršenja:1 godina                                                                   Rok plaćanja: 30 dana                                                        Garantni rok:/</t>
  </si>
  <si>
    <t>Vrijednost : 5.253.00                                                                              Rok izvršenja:1 god                                                                     Rok plaćanja: 30dana                                             Garantni rok:/</t>
  </si>
  <si>
    <t>Vrijednost : 5000,00                                                      Rok izvršenja:                                                                          Rok plaćanja:                                                                        Garantni rok:</t>
  </si>
  <si>
    <t>Vrijednost :5000,00                                                      Rok izvršenja:                                                                         Rok plaćanja:                                                                          Garantni rok:</t>
  </si>
  <si>
    <t>Vrijednost : 6500,00                                                      Rok izvršenja:                                                                         Rok plaćanja:                                                                           Garantni rok:</t>
  </si>
  <si>
    <t>Vrijednost : 24.165.70                                                   Rok izvršenja: 1 god                                                Rok plaćanja:30dana                                                Garantni rok:</t>
  </si>
  <si>
    <t>Vrijednost : 5000,00 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</si>
  <si>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15.480.00                                                 Rok izvršenja:1god                                                 Rok plaćanja:30 dana                                                     Garantni rok:/</t>
  </si>
  <si>
    <t>Vrijednost : 5000,00                                                     Rok izvršenja:                                                                             Rok plaćanja:                                                                      Garantni rok:</t>
  </si>
  <si>
    <t>Vrijednost : 5.300.00                                                    Rok izvršenja:1god                                                 Rok plaćanja: 30 dana                                              Garantni rok:/</t>
  </si>
  <si>
    <t>Vrijednost : 8.400.00                                                    Rok izvršenja:1god                                                                           Rok plaćanja:30 dana                                               Garantni rok:/</t>
  </si>
  <si>
    <t>Vrijednost : 11.984.60                                                 Rok izvršenja:1 god                                                   Rok plaćanja:30 dana                                                 Garantni rok:/</t>
  </si>
  <si>
    <t>Vrijednost : 5.000,00                                                      Rok izvršenja:                                                                         Rok plaćanja:                                                                       Garantni rok:</t>
  </si>
  <si>
    <t>Vrijednost : 3.000,00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</si>
  <si>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1.000,00                                                    Rok izvršenja:                                                                             Rok plaćanja:                                                                          Garantni rok:</t>
  </si>
  <si>
    <t>Vrijednost : 946,00                                                                                                            Rok izvršenja:                                                                            Rok plaćanja:                                                  Garantni rok:</t>
  </si>
  <si>
    <t>Vrijednost : 1.803.42                                                    Rok izvršenja:1 god                                                  Rok plaćanja:30 dana                                                  Garantni rok:/</t>
  </si>
  <si>
    <t>Vrijednost : 1.300.00                                                       Rok izvršenja:1 god                                               Rok plaćanja: 30 dana                                               Garantni rok:/</t>
  </si>
  <si>
    <t>Vrijednost : 1.998.64                                                    Rok izvršenja:1 godina                                                                             Rok plaćanja: 30 dana                                                                      Garantni rok:/</t>
  </si>
  <si>
    <t>Vrijednost : 2.700.00                                                    Rok izvršenja:1 godina                                                           Rok plaćanja: 7 dana                                                 Garantni rok:/</t>
  </si>
  <si>
    <t>Vrijednost : 3908.00          Rok izvršenja:1 godina                        Rok plaćanja:30 dana                      Garantni rok:/</t>
  </si>
  <si>
    <t>Vrijednost : 8.820.00                                                    Rok izvršenja:1 godina                                                                         Rok plaćanja:30 dana                                                                        Garantni rok:/</t>
  </si>
  <si>
    <t>Vrijednost : 4.960.00                                                        Rok izvršenja:1 godina                                                                          Rok plaćanja:30 dana                                                                         Garantni rok:/</t>
  </si>
  <si>
    <t>Vrijednost :  5.993.19                                                    Rok izvršenja:1 godina                                                                         Rok plaćanja:30dana                                                                           Garantni rok:/</t>
  </si>
  <si>
    <t>Vrijednost : 5.937.15                                                    Rok izvršenja:1godina                                                            Rok plaćanja:30 dana                                                                 Garantni rok:/</t>
  </si>
  <si>
    <t>Vrijednost : 2.496.00                                                    Rok izvršenja: 1 godine                                                                          Rok plaćanja: 7 dana                                                                       Garantni rok:/</t>
  </si>
  <si>
    <t>Vrijednost : 5.804.25                                                                               Rok izvršenja:1 godina                                                                                 Rok plaćanja: 30dana                                                                         Garantni rok:/</t>
  </si>
  <si>
    <t>Vrijednost :  5.499.70                                                   Rok izvršenja:1 godina                                                                         Rok plaćanja: 30 dana                                                                   Garantni rok:/</t>
  </si>
  <si>
    <t>Vrijednost : 2.051.28                                                    Rok izvršenja:1 godina                                                                          Rok plaćanja: 7 dana                                                                        Garantni rok:/</t>
  </si>
  <si>
    <t>Vrijednost : 10.896.40                                                 Rok izvršenja:1godina                                                                         Rok plaćanja:30dana                                                     Garantni rok:/</t>
  </si>
  <si>
    <t>Vrijednost : 16.500.00                                                 Rok izvršenja:1 godina                                                                         Rok plaćanja:  30dana                                                                     Garantni rok:/</t>
  </si>
  <si>
    <t>Vrijednost :  6.000.00                                                      Rok izvršenja:10 radnih dana                                                                          Rok plaćanja: po ispostavi fakture                                                                 Garantni rok:/</t>
  </si>
  <si>
    <t>Vrijednost :  5.929.49                                                       Rok izvršenja:10 dana                                                           Rok plaćanja:15                                                                         Garantni rok:/</t>
  </si>
  <si>
    <t>Realizacija ugovora U 2022.GODINI (bez pdv)</t>
  </si>
  <si>
    <t>31.12.2021.</t>
  </si>
  <si>
    <t>Realizacija ugovora U 2021.GODINI (bez pdv)</t>
  </si>
  <si>
    <t>01.09.2021.</t>
  </si>
  <si>
    <t>09.11.2021.</t>
  </si>
  <si>
    <t xml:space="preserve">                                                                                </t>
  </si>
  <si>
    <t>04.10.2021.</t>
  </si>
  <si>
    <t xml:space="preserve">Vrijednost: 3.698.33             Rok izvršenja:                              Rok plaćanja:                   Garantni rok:                                                </t>
  </si>
  <si>
    <t>ugovor u realizaciji</t>
  </si>
  <si>
    <t>Nabavka usluge revizije finansijskih izvještaja</t>
  </si>
  <si>
    <t>281-8-2-192/21</t>
  </si>
  <si>
    <t>28.10.2021.</t>
  </si>
  <si>
    <t xml:space="preserve">Vrijednost: 6.000.00             Rok izvršenja:                              Rok plaćanja:                   Garantni rok:                                                </t>
  </si>
  <si>
    <t>281-7-1-179-3-6/21</t>
  </si>
  <si>
    <t>22.11.2021.</t>
  </si>
  <si>
    <t>Vrijednost: 11.986.50        Rok izvršenja:                              Rok plaćanja:                                Garantni rok:</t>
  </si>
  <si>
    <t>SENIGOR doo Sarajevo</t>
  </si>
  <si>
    <t>RECONS doo Sarajevo</t>
  </si>
  <si>
    <t>Defter doo Sarajevo</t>
  </si>
  <si>
    <t>Nabavka trapeznog profilisanog lima i pratećih materijala za pokrivanje krovnih konstrukcija</t>
  </si>
  <si>
    <t>281-8-1-195/21</t>
  </si>
  <si>
    <t>Vrijednost: 5.533.04            Rok izvršenja:                              Rok plaćanja:                                Garantni rok:</t>
  </si>
  <si>
    <t>Vrijednost : 1800.00                Rok izvršenja:                              Rok plaćanja:                      Garantni rok:</t>
  </si>
  <si>
    <t>5th Dimension doo Sarajevo</t>
  </si>
  <si>
    <t>Nabavka novih fiskalnih uređaja za PJ"Telali",PJ"Vogošća" i PJ"Ilidža"</t>
  </si>
  <si>
    <t>Nabavka materijala za čišćenje</t>
  </si>
  <si>
    <t>281-8-1-193/21</t>
  </si>
  <si>
    <t>27.10.2021.</t>
  </si>
  <si>
    <t>Vrijednost: 1.812.00            Rok izvršenja:                              Rok plaćanja:                                Garantni rok:</t>
  </si>
  <si>
    <t>Nabavka vodoinstalacionog materijala</t>
  </si>
  <si>
    <t>281-8-1-191/21</t>
  </si>
  <si>
    <t>05.11.2021.</t>
  </si>
  <si>
    <t>Vrijednost: 1.974.88            Rok izvršenja:                              Rok plaćanja:                                Garantni rok:</t>
  </si>
  <si>
    <t>05.11.2022.</t>
  </si>
  <si>
    <t>27.10.2022.</t>
  </si>
  <si>
    <t>22.11.2022.</t>
  </si>
  <si>
    <t>28.10.2022.</t>
  </si>
  <si>
    <t>Copia doo</t>
  </si>
  <si>
    <t>281-8-1-207/21</t>
  </si>
  <si>
    <t>09.12.2022.</t>
  </si>
  <si>
    <t>09.12.2021.</t>
  </si>
  <si>
    <t>Vrijednost: 988,00                  Rok izvršenja:                              Rok plaćanja:                                Garantni rok:</t>
  </si>
  <si>
    <t>CITY MARK PLUS doo</t>
  </si>
  <si>
    <t>Nabavka usluge dizajna , tehničke pripreme i digitalne štampe</t>
  </si>
  <si>
    <t>281-8-2-1/22</t>
  </si>
  <si>
    <t xml:space="preserve">Direktni </t>
  </si>
  <si>
    <t>10.12.2021.</t>
  </si>
  <si>
    <t>10.12.2022.</t>
  </si>
  <si>
    <t>Vrijednost: 2.980.00                  Rok izvršenja:                              Rok plaćanja:                                Garantni rok:</t>
  </si>
  <si>
    <t>SAMAS doo</t>
  </si>
  <si>
    <t>Nabavka promotivnog materijala</t>
  </si>
  <si>
    <t>281-8-1-2/22</t>
  </si>
  <si>
    <t>22.12.2021.</t>
  </si>
  <si>
    <t>22.12.2022.</t>
  </si>
  <si>
    <t>Vrijednost: 2.997.00                  Rok izvršenja:                              Rok plaćanja:                                Garantni rok:</t>
  </si>
  <si>
    <t>KAPRIOL POINT doo                       Široki Brijeg</t>
  </si>
  <si>
    <t>Nabavka radne i zaštitne odjeće i obuće</t>
  </si>
  <si>
    <t>281-8-1-3/22</t>
  </si>
  <si>
    <t>Vrijednost: 4.847.67                  Rok izvršenja:                              Rok plaćanja:                                Garantni rok:</t>
  </si>
  <si>
    <t>WILLONA doo</t>
  </si>
  <si>
    <t>281-8-1-4/22</t>
  </si>
  <si>
    <t>27.12.2021.</t>
  </si>
  <si>
    <t>27.12.2022.</t>
  </si>
  <si>
    <t>Vrijednost: 1.001.00                  Rok izvršenja:                              Rok plaćanja:                                Garantni rok:</t>
  </si>
  <si>
    <t>11.169.76</t>
  </si>
  <si>
    <t>13.12.2021.</t>
  </si>
  <si>
    <t>ugovor realizovan</t>
  </si>
  <si>
    <t>265.00</t>
  </si>
  <si>
    <t>29.12.2021.</t>
  </si>
  <si>
    <t>ugovor zealizovan</t>
  </si>
  <si>
    <t>ugovot u realizaciji</t>
  </si>
  <si>
    <t>Nabavka usluge tehničke podrške-održavanja za fiskalne kase</t>
  </si>
  <si>
    <t>281-8-2-15/22</t>
  </si>
  <si>
    <t>10.01.2022.</t>
  </si>
  <si>
    <t>10.01.2023.</t>
  </si>
  <si>
    <t>Vrijednost: 1.560.00                  Rok izvršenja:                              Rok plaćanja:                                Garantni rok:</t>
  </si>
  <si>
    <t>Nabavka usluge aplikacijske podrške</t>
  </si>
  <si>
    <t>281-8-2-16/22</t>
  </si>
  <si>
    <t>Vrijednost: 2.532.00                  Rok izvršenja:                              Rok plaćanja:                                Garantni rok:</t>
  </si>
  <si>
    <t>SAVICO</t>
  </si>
  <si>
    <t>Nabavka saobraćajnih znakova</t>
  </si>
  <si>
    <t>281-8-1-1-18/22</t>
  </si>
  <si>
    <t>24.01.2022.</t>
  </si>
  <si>
    <t>Vrijednost: 1.878,30                  Rok izvršenja:                              Rok plaćanja:                                Garantni rok:</t>
  </si>
  <si>
    <t>24.01.2023.</t>
  </si>
  <si>
    <t>BH TELECOM Dioničarsko Društvo Sarajevo</t>
  </si>
  <si>
    <t>Nabavka usluga mobilne telefonije</t>
  </si>
  <si>
    <t>281-8-2-28/22</t>
  </si>
  <si>
    <t>31.01.2022.</t>
  </si>
  <si>
    <t>31.01.2023.</t>
  </si>
  <si>
    <t>Vrijednost: 5.700,00                  Rok izvršenja:                              Rok plaćanja:                                Garantni rok:</t>
  </si>
  <si>
    <t>Nabavka usluge fiksne telefonije</t>
  </si>
  <si>
    <t>281-8-2-29/22</t>
  </si>
  <si>
    <t>Vrijednost: 4.500,00                 Rok izvršenja:                              Rok plaćanja:                                Garantni rok:</t>
  </si>
  <si>
    <t>Nabavka usluge internet komunikacije</t>
  </si>
  <si>
    <t>281-8-2-30/22</t>
  </si>
  <si>
    <t>21.01.2023.</t>
  </si>
  <si>
    <t>Vrijednost : 5.948,80                 Rok izvršenja:1 god                        Rok plaćanja:30 dana                      Garantni rok:/</t>
  </si>
  <si>
    <t>03.12.2021.</t>
  </si>
  <si>
    <t>Vrijednost: 5.880,00                 Rok izvršenja:                              Rok plaćanja:                                Garantni rok:</t>
  </si>
  <si>
    <t xml:space="preserve"> </t>
  </si>
  <si>
    <t>Vrijednost : 5948,80                 Rok izvršenja:1 god                        Rok plaćanja:30 dana                      Garantni rok:/</t>
  </si>
  <si>
    <t xml:space="preserve"> ugovor u realizaciji</t>
  </si>
  <si>
    <t>30.11.2021.</t>
  </si>
  <si>
    <t>EUROMETALI doo                        Doboj Jug</t>
  </si>
  <si>
    <t>Nabavka čeličnih cijevi i pratećih materijala za izgradnju novih konstrukcija-podkonstrukcija</t>
  </si>
  <si>
    <t>februar</t>
  </si>
  <si>
    <t>mart</t>
  </si>
  <si>
    <t>A&amp;D d.o.o. Sarajevo</t>
  </si>
  <si>
    <t>281-/-2-32/22</t>
  </si>
  <si>
    <t>10.02.2022.</t>
  </si>
  <si>
    <t>10.02.2023.</t>
  </si>
  <si>
    <t>SQUARE doo Sarajevo</t>
  </si>
  <si>
    <t>Usluge štampanja</t>
  </si>
  <si>
    <t>281-8-2-34/22</t>
  </si>
  <si>
    <t>15.02.2022.</t>
  </si>
  <si>
    <t>15.02.2023.</t>
  </si>
  <si>
    <t>Usluge na području sigurnosti</t>
  </si>
  <si>
    <t>281-8-2-39/22</t>
  </si>
  <si>
    <t>17.02.2022.</t>
  </si>
  <si>
    <t>17.02.2023.</t>
  </si>
  <si>
    <t xml:space="preserve">ugovor u realizaciji        </t>
  </si>
  <si>
    <t>PETROL BIH OIL COMPANY doo Sarajevo</t>
  </si>
  <si>
    <t>22.02.2022.</t>
  </si>
  <si>
    <t>OSING-OSIGURANJE INŽENJERING doo</t>
  </si>
  <si>
    <t>Usluge podrške tehničkog pregleda službenih motornih vozila</t>
  </si>
  <si>
    <t>281-8-2-50/22</t>
  </si>
  <si>
    <t>03.03.2022.</t>
  </si>
  <si>
    <t>ugovor istekao 23.02.2022.</t>
  </si>
  <si>
    <t>ugovor istekao 17.03.2022.</t>
  </si>
  <si>
    <t>17.03.2022. (neupotpunosti)</t>
  </si>
  <si>
    <t>23.02.2022. (neupotpunosti)</t>
  </si>
  <si>
    <t>02.02.2023.</t>
  </si>
  <si>
    <t>03.03.2023.</t>
  </si>
  <si>
    <t>14.03.2022.</t>
  </si>
  <si>
    <t>17.02.2022. (neuptpunosti)</t>
  </si>
  <si>
    <t>Preostala vrijednost bez pdv-NA DAN 31.12.2021.</t>
  </si>
  <si>
    <t>11.03.2022.</t>
  </si>
  <si>
    <t>11.03.2023.</t>
  </si>
  <si>
    <t>21.03.2022.</t>
  </si>
  <si>
    <t>21.03.2023.</t>
  </si>
  <si>
    <t>Opis predmeta nabave ili oznaka JRJN</t>
  </si>
  <si>
    <t>Datum potpisivanja ugovora</t>
  </si>
  <si>
    <t>Datum isteka ugovora</t>
  </si>
  <si>
    <t>05.02.2023.</t>
  </si>
  <si>
    <t>281-8-1-33/22</t>
  </si>
  <si>
    <t>22.03.2022.</t>
  </si>
  <si>
    <t>22.03.2023.</t>
  </si>
  <si>
    <t>Vrijednost : 4.711,67         Rok izvršenja:1 godina                     Rok plaćanja:30 dana                   Garantni rok:/</t>
  </si>
  <si>
    <t>25.02.2022.</t>
  </si>
  <si>
    <t>13.04.2022.</t>
  </si>
  <si>
    <t>06.04.2022.</t>
  </si>
  <si>
    <t xml:space="preserve">ugovor realizovan        </t>
  </si>
  <si>
    <t>07.04.2022. novi Okvirni ugovor</t>
  </si>
  <si>
    <t>Okvirni ugovor</t>
  </si>
  <si>
    <t>07.04.2022.</t>
  </si>
  <si>
    <t>07.04.2023.</t>
  </si>
  <si>
    <t>Advokat Galiba Hrvačić-Karačić</t>
  </si>
  <si>
    <t>Zastupanje i pružanje pravnih usluga</t>
  </si>
  <si>
    <t>22.04.2022.</t>
  </si>
  <si>
    <t>22.04.2023.</t>
  </si>
  <si>
    <t>AUTOSERVIS///M doo Sarajevo</t>
  </si>
  <si>
    <t>Servisiranje,popravka službenih vozila, zamjena ulja i maziva</t>
  </si>
  <si>
    <t>12.04.2022.</t>
  </si>
  <si>
    <t>12.04.2023.</t>
  </si>
  <si>
    <t>Vrijednost: 4.950,00               Rok izvršenja:1 godina                              Rok plaćanja:                                Garantni rok:</t>
  </si>
  <si>
    <t>SERVIS JELIĆ doo Široki Brijeg</t>
  </si>
  <si>
    <t>Nabavka plina freona</t>
  </si>
  <si>
    <t>14.04.2022.</t>
  </si>
  <si>
    <t>14.04.2023.</t>
  </si>
  <si>
    <t>Vrijednost: 20.000,00               Rok izvršenja:  1 godina                            Rok plaćanja:                                Garantni rok:</t>
  </si>
  <si>
    <t>Vrijednost: 2.510,25                  Rok izvršenja:   1 godina                           Rok plaćanja:                                Garantni rok:</t>
  </si>
  <si>
    <t>Vrijednost: 5.800,00                  Rok izvršenja:  1 godina                            Rok plaćanja:                                Garantni rok:</t>
  </si>
  <si>
    <t>Vrijednost: 9.990,00               Rok izvršenja:   1 godina                           Rok plaćanja:                                Garantni rok:</t>
  </si>
  <si>
    <t>Vrijednost: 4.976,00                  Rok izvršenja: 1 godina                             Rok plaćanja:                                Garantni rok:</t>
  </si>
  <si>
    <t>Vrijednost: 1.722,07                Rok izvršenja: 1 godina                             Rok plaćanja:                                Garantni rok:</t>
  </si>
  <si>
    <t>Vrijednost: 5.000,00                Rok izvršenja: 1 godina                              Rok plaćanja:                                Garantni rok:</t>
  </si>
  <si>
    <t>Vrijednost: 5.990,00                Rok izvršenja:1 godina                              Rok plaćanja:                                Garantni rok:</t>
  </si>
  <si>
    <t>Vrijednost: 5.996,00                Rok izvršenja: 1 godina                              Rok plaćanja:                                Garantni rok:</t>
  </si>
  <si>
    <t>Vrijednost: 540,00                Rok izvršenja:  1 godina                            Rok plaćanja:                                Garantni rok:</t>
  </si>
  <si>
    <t>Vrijednost: 3.313,29                 Rok izvršenja:  1 godina                            Rok plaćanja:                                Garantni rok:</t>
  </si>
  <si>
    <t>Vrijednost: 5.880,00                 Rok izvršenja: 1 godina                             Rok plaćanja:                                Garantni rok:</t>
  </si>
  <si>
    <t>Vrijednost: 6.000,00                  Rok izvršenja:  1 godina                            Rok plaćanja:                                Garantni rok:</t>
  </si>
  <si>
    <t>19--5/22</t>
  </si>
  <si>
    <t xml:space="preserve">21-8/22 </t>
  </si>
  <si>
    <t>Usluge verifikacije i kontrola vaga i tegova</t>
  </si>
  <si>
    <t>17-5/22</t>
  </si>
  <si>
    <t>11.04.2022.</t>
  </si>
  <si>
    <t>11.04.2023.</t>
  </si>
  <si>
    <t>Vrijednost: 2.494,00               Rok izvršenja:1 godina                              Rok plaćanja:                                Garantni rok:</t>
  </si>
  <si>
    <t>Institut za mjeriteljstvo BiH     Sarajevo</t>
  </si>
  <si>
    <t>Ugovor istekao 17.05.2022.</t>
  </si>
  <si>
    <t>Ugovor istekao neupotpunosti realizovan</t>
  </si>
  <si>
    <t>Usluge dezinfekcije, dezinsekcije i deratizacije</t>
  </si>
  <si>
    <t>23-5/22</t>
  </si>
  <si>
    <t>19.05.2022.</t>
  </si>
  <si>
    <t>Ugovor u realizaciji</t>
  </si>
  <si>
    <t>18-5/22</t>
  </si>
  <si>
    <t>ugovor istekao 16.06.2022.</t>
  </si>
  <si>
    <t>30.05.2022.</t>
  </si>
  <si>
    <t>FILING doo Čitluk</t>
  </si>
  <si>
    <t>20-9/22</t>
  </si>
  <si>
    <t>10.06.2022.</t>
  </si>
  <si>
    <t>10.06.2023.</t>
  </si>
  <si>
    <t>Vrijednost: 24.601,46               Rok izvršenja:1 godina                              Rok plaćanja:                                Garantni rok:</t>
  </si>
  <si>
    <t>Okvirni</t>
  </si>
  <si>
    <t>Veza za okvirni sporazum</t>
  </si>
  <si>
    <t>04.07.2022.</t>
  </si>
  <si>
    <t>Vrijednost : 5.000,00                Rok izvršenja:1 god                        Rok plaćanja:30 dana                      Garantni rok:/</t>
  </si>
  <si>
    <t>Ugovor br.2 sastavni dio okvirnog ugovora 19-12/21</t>
  </si>
  <si>
    <t>provjeriti ima okvirni ugovor</t>
  </si>
  <si>
    <t xml:space="preserve">Uslugr-testi i servisi elektro,gromobranskih,PP aparata,vodovodnih instalacija </t>
  </si>
  <si>
    <t>25-5/22</t>
  </si>
  <si>
    <t>19.07.2022.</t>
  </si>
  <si>
    <t>Vrijednost: 5.983,00              Rok izvršenja:1 godina                              Rok plaćanja:                                Garantni rok:</t>
  </si>
  <si>
    <t>Penny plus  doo Sarajevo</t>
  </si>
  <si>
    <t>22-11/22</t>
  </si>
  <si>
    <t>04.07.2023.</t>
  </si>
  <si>
    <t>Vrijednost : 16.000,00               Rok izvršenja:1 god                        Rok plaćanja:30 dana                      Garantni rok:/</t>
  </si>
  <si>
    <t>19.07.2023.</t>
  </si>
  <si>
    <t>19.05.2023.</t>
  </si>
  <si>
    <t>30.07.2022.</t>
  </si>
  <si>
    <t>31.07.2022.</t>
  </si>
  <si>
    <t xml:space="preserve">realizovan       </t>
  </si>
  <si>
    <t>Ukupno(01-12)</t>
  </si>
  <si>
    <t>ARTEX  Obrtnička djelatnost Sarajevo</t>
  </si>
  <si>
    <t>28-5/22</t>
  </si>
  <si>
    <t>18.08.2022.</t>
  </si>
  <si>
    <t>Vrijednost: 2.520,00              Rok izvršenja:1 godina                              Rok plaćanja:                                Garantni rok:</t>
  </si>
  <si>
    <t>Osiguranje zaposlenika od posljedica nesreztnog slučaja</t>
  </si>
  <si>
    <r>
      <t>26</t>
    </r>
    <r>
      <rPr>
        <b/>
        <sz val="12"/>
        <color theme="1" tint="0.14999847407452621"/>
        <rFont val="Cambria"/>
        <family val="1"/>
        <scheme val="major"/>
      </rPr>
      <t>26-22/22</t>
    </r>
  </si>
  <si>
    <t>25.08.2022.</t>
  </si>
  <si>
    <t>17.08.2023.</t>
  </si>
  <si>
    <t>24.08.2023.</t>
  </si>
  <si>
    <t>Vrijednost : 6.500,00               Rok izvršenja:1 god                        Rok plaćanja:30 dana                      Garantni rok:/</t>
  </si>
  <si>
    <r>
      <rPr>
        <sz val="14"/>
        <color theme="0" tint="-0.34998626667073579"/>
        <rFont val="Cambria"/>
        <family val="1"/>
        <scheme val="major"/>
      </rPr>
      <t>AD</t>
    </r>
    <r>
      <rPr>
        <b/>
        <sz val="14"/>
        <color theme="1" tint="4.9989318521683403E-2"/>
        <rFont val="Cambria"/>
        <family val="1"/>
        <scheme val="major"/>
      </rPr>
      <t>ADRIATIK  OSIGURANJE d.d. Sarajevo</t>
    </r>
  </si>
  <si>
    <t>SARAJEVO OSIGURANJE d.d. Sarajevo</t>
  </si>
  <si>
    <t>26-20/22</t>
  </si>
  <si>
    <t>Vrijednost: 3.440,00              Rok izvršenja:1 godina                              Rok plaćanja:                                Garantni rok:</t>
  </si>
  <si>
    <t>Obavezno i kasko osiguranje motornih vozila</t>
  </si>
  <si>
    <t>26-21/22</t>
  </si>
  <si>
    <t>Vrijednost : 2.838,40               Rok izvršenja:1 god                        Rok plaćanja:30 dana                      Garantni rok:/</t>
  </si>
  <si>
    <t>Okvirni sporazum</t>
  </si>
  <si>
    <t>11-14/22</t>
  </si>
  <si>
    <t>Ugovor br.2 dio okvirnog ugovora br..11-12/22</t>
  </si>
  <si>
    <t>30.08.2022.</t>
  </si>
  <si>
    <t>30.08.2023.</t>
  </si>
  <si>
    <t>Vrijednost: 5.000,00              Rok izvršenja:1 godina                              Rok plaćanja:                                Garantni rok:</t>
  </si>
  <si>
    <t>EDECO Group doo Sarajevo</t>
  </si>
  <si>
    <t>Nabavka usluga u području projektiranja sistema grijanja</t>
  </si>
  <si>
    <t>29-5/22</t>
  </si>
  <si>
    <t>29.08.2022.</t>
  </si>
  <si>
    <t>28.08.2023.</t>
  </si>
  <si>
    <t>Vrijednost : 2.500,00               Rok izvršenja:1 god                        Rok plaćanja:30 dana                      Garantni rok:/</t>
  </si>
  <si>
    <t>1-12/22</t>
  </si>
  <si>
    <t>Na osnovu okvirnog ugovora 1-10/22</t>
  </si>
  <si>
    <t>22.02.2023.</t>
  </si>
  <si>
    <t>Vrijednost: 4.048,58              Rok izvršenja:                              Rok plaćanja:                                Garantni rok:</t>
  </si>
  <si>
    <t>04.10.2022.</t>
  </si>
  <si>
    <t>Ugovor realizovan</t>
  </si>
  <si>
    <t>02.09.2022.</t>
  </si>
  <si>
    <t>31.08.2022.</t>
  </si>
  <si>
    <t>07.09.2022.</t>
  </si>
  <si>
    <t>15.09.2022.</t>
  </si>
  <si>
    <t>Ugovor  realizovan</t>
  </si>
  <si>
    <t>29.09.2022.</t>
  </si>
  <si>
    <t xml:space="preserve">Nadzor nad provođenjem izvršrnja isporuke,montaže i puštanja u rad sistema grijanja i hlađenja </t>
  </si>
  <si>
    <t>36-5/22</t>
  </si>
  <si>
    <t>03.11.2022.</t>
  </si>
  <si>
    <t>Do izvršenja isporuke</t>
  </si>
  <si>
    <t>Vrijednost : 1.895,40               Rok izvršenja:do isporuke                        Rok plaćanja:15 dana                      Garantni rok:/</t>
  </si>
  <si>
    <t>Nadogradnja računovodstvenog sistema za upravljanjem zakupa i sistema za mobilnu naplatu</t>
  </si>
  <si>
    <t>31-10/22</t>
  </si>
  <si>
    <t>25.10.2022.</t>
  </si>
  <si>
    <t>Do ivršenja ne duži od 90 dana</t>
  </si>
  <si>
    <t>Vrijednost: 54.500,00              Rok izvršenja:do izvršenja                              Rok plaćanja:                                Garantni rok:</t>
  </si>
  <si>
    <t>SES doo Sarajevo</t>
  </si>
  <si>
    <t>Nabavka sistema grijanja i hlađenja u Gradskoj Tržnici</t>
  </si>
  <si>
    <t>32-10/22</t>
  </si>
  <si>
    <t>07.11.2022.</t>
  </si>
  <si>
    <t>Vrijednost : 99.999,00               Rok izvršenja:                       Rok plaćanja:                      Garantni rok:</t>
  </si>
  <si>
    <t>Obavještenje</t>
  </si>
  <si>
    <t>30.09.2022.</t>
  </si>
  <si>
    <t>UKUPNO:sa 18.11.2022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</si>
</sst>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44" x14ac:knownFonts="1"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color theme="1"/>
      <name val="Arial"/>
      <family val="2"/>
    </font>
    <font>
      <b/>
      <sz val="18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12"/>
      <color theme="3" tint="-0.249977111117893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1"/>
      <name val="Arial"/>
      <family val="2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rial"/>
      <family val="2"/>
    </font>
    <font>
      <b/>
      <sz val="12"/>
      <color rgb="FFFF0000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4"/>
      <color theme="0" tint="-0.34998626667073579"/>
      <name val="Cambria"/>
      <family val="1"/>
      <scheme val="major"/>
    </font>
    <font>
      <b/>
      <sz val="12"/>
      <color theme="0" tint="-0.34998626667073579"/>
      <name val="Cambria"/>
      <family val="1"/>
      <scheme val="major"/>
    </font>
    <font>
      <b/>
      <sz val="11"/>
      <color theme="0" tint="-0.34998626667073579"/>
      <name val="Cambria"/>
      <family val="1"/>
      <scheme val="major"/>
    </font>
    <font>
      <sz val="11"/>
      <color theme="0" tint="-0.34998626667073579"/>
      <name val="Arial"/>
      <family val="2"/>
    </font>
    <font>
      <b/>
      <sz val="12"/>
      <color theme="1"/>
      <name val="Arial"/>
      <family val="2"/>
    </font>
    <font>
      <sz val="14"/>
      <color theme="0" tint="-0.34998626667073579"/>
      <name val="Cambria"/>
      <family val="1"/>
      <scheme val="major"/>
    </font>
    <font>
      <b/>
      <sz val="14"/>
      <color theme="1" tint="4.9989318521683403E-2"/>
      <name val="Cambria"/>
      <family val="1"/>
      <scheme val="major"/>
    </font>
    <font>
      <b/>
      <sz val="12"/>
      <color theme="1" tint="4.9989318521683403E-2"/>
      <name val="Cambria"/>
      <family val="1"/>
      <scheme val="major"/>
    </font>
    <font>
      <b/>
      <sz val="12"/>
      <color theme="1" tint="0.14999847407452621"/>
      <name val="Cambria"/>
      <family val="1"/>
      <scheme val="major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" fontId="15" fillId="3" borderId="4" xfId="0" applyNumberFormat="1" applyFont="1" applyFill="1" applyBorder="1" applyAlignment="1">
      <alignment vertical="center" wrapText="1"/>
    </xf>
    <xf numFmtId="4" fontId="15" fillId="4" borderId="4" xfId="0" applyNumberFormat="1" applyFont="1" applyFill="1" applyBorder="1" applyAlignment="1">
      <alignment vertical="center" wrapText="1"/>
    </xf>
    <xf numFmtId="4" fontId="16" fillId="3" borderId="4" xfId="0" applyNumberFormat="1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14" fontId="22" fillId="5" borderId="4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4" fontId="16" fillId="3" borderId="4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 applyProtection="1">
      <alignment vertical="top" wrapText="1"/>
      <protection locked="0"/>
    </xf>
    <xf numFmtId="4" fontId="15" fillId="3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164" fontId="16" fillId="4" borderId="5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14" fontId="16" fillId="4" borderId="4" xfId="0" applyNumberFormat="1" applyFont="1" applyFill="1" applyBorder="1" applyAlignment="1">
      <alignment horizontal="center" vertical="center" wrapText="1"/>
    </xf>
    <xf numFmtId="4" fontId="15" fillId="4" borderId="4" xfId="0" applyNumberFormat="1" applyFont="1" applyFill="1" applyBorder="1" applyAlignment="1">
      <alignment vertical="top" wrapText="1"/>
    </xf>
    <xf numFmtId="4" fontId="15" fillId="4" borderId="4" xfId="0" applyNumberFormat="1" applyFont="1" applyFill="1" applyBorder="1" applyAlignment="1">
      <alignment horizontal="center" vertical="center" wrapText="1"/>
    </xf>
    <xf numFmtId="4" fontId="15" fillId="3" borderId="4" xfId="0" applyNumberFormat="1" applyFont="1" applyFill="1" applyBorder="1" applyAlignment="1">
      <alignment vertical="top" wrapText="1"/>
    </xf>
    <xf numFmtId="0" fontId="16" fillId="4" borderId="4" xfId="0" applyFont="1" applyFill="1" applyBorder="1" applyAlignment="1">
      <alignment horizontal="center" vertical="center"/>
    </xf>
    <xf numFmtId="4" fontId="16" fillId="3" borderId="4" xfId="0" applyNumberFormat="1" applyFont="1" applyFill="1" applyBorder="1" applyAlignment="1">
      <alignment horizontal="center" vertical="center" wrapText="1"/>
    </xf>
    <xf numFmtId="1" fontId="16" fillId="4" borderId="5" xfId="0" applyNumberFormat="1" applyFont="1" applyFill="1" applyBorder="1" applyAlignment="1">
      <alignment horizontal="center" vertical="center" wrapText="1"/>
    </xf>
    <xf numFmtId="4" fontId="16" fillId="4" borderId="4" xfId="0" applyNumberFormat="1" applyFont="1" applyFill="1" applyBorder="1" applyAlignment="1">
      <alignment horizontal="center" vertical="center" wrapText="1"/>
    </xf>
    <xf numFmtId="1" fontId="16" fillId="3" borderId="5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center" vertical="center"/>
    </xf>
    <xf numFmtId="0" fontId="16" fillId="3" borderId="4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5" fillId="3" borderId="4" xfId="0" applyFont="1" applyFill="1" applyBorder="1" applyAlignment="1">
      <alignment vertical="center" wrapText="1"/>
    </xf>
    <xf numFmtId="14" fontId="15" fillId="3" borderId="4" xfId="0" applyNumberFormat="1" applyFont="1" applyFill="1" applyBorder="1" applyAlignment="1">
      <alignment vertical="center" wrapText="1"/>
    </xf>
    <xf numFmtId="0" fontId="15" fillId="4" borderId="4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6" fillId="4" borderId="4" xfId="0" applyFont="1" applyFill="1" applyBorder="1" applyAlignment="1">
      <alignment vertical="center" wrapText="1"/>
    </xf>
    <xf numFmtId="14" fontId="15" fillId="4" borderId="4" xfId="0" applyNumberFormat="1" applyFont="1" applyFill="1" applyBorder="1" applyAlignment="1">
      <alignment vertical="center" wrapText="1"/>
    </xf>
    <xf numFmtId="14" fontId="16" fillId="3" borderId="4" xfId="0" applyNumberFormat="1" applyFont="1" applyFill="1" applyBorder="1" applyAlignment="1">
      <alignment vertical="center" wrapText="1"/>
    </xf>
    <xf numFmtId="14" fontId="16" fillId="4" borderId="4" xfId="0" applyNumberFormat="1" applyFont="1" applyFill="1" applyBorder="1" applyAlignment="1">
      <alignment vertical="center" wrapText="1"/>
    </xf>
    <xf numFmtId="4" fontId="10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4" fontId="20" fillId="4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20" fillId="0" borderId="4" xfId="0" applyNumberFormat="1" applyFont="1" applyBorder="1" applyAlignment="1">
      <alignment horizontal="center"/>
    </xf>
    <xf numFmtId="2" fontId="16" fillId="3" borderId="4" xfId="0" applyNumberFormat="1" applyFont="1" applyFill="1" applyBorder="1" applyAlignment="1" applyProtection="1">
      <alignment vertical="top" wrapText="1"/>
      <protection locked="0"/>
    </xf>
    <xf numFmtId="4" fontId="16" fillId="4" borderId="4" xfId="0" applyNumberFormat="1" applyFont="1" applyFill="1" applyBorder="1" applyAlignment="1">
      <alignment vertical="top" wrapText="1"/>
    </xf>
    <xf numFmtId="4" fontId="16" fillId="3" borderId="4" xfId="0" applyNumberFormat="1" applyFont="1" applyFill="1" applyBorder="1" applyAlignment="1">
      <alignment vertical="top" wrapText="1"/>
    </xf>
    <xf numFmtId="49" fontId="16" fillId="4" borderId="4" xfId="0" applyNumberFormat="1" applyFont="1" applyFill="1" applyBorder="1" applyAlignment="1">
      <alignment horizontal="left" vertical="top" wrapText="1"/>
    </xf>
    <xf numFmtId="4" fontId="16" fillId="3" borderId="4" xfId="0" applyNumberFormat="1" applyFont="1" applyFill="1" applyBorder="1" applyAlignment="1">
      <alignment horizontal="left" vertical="top" wrapText="1"/>
    </xf>
    <xf numFmtId="4" fontId="16" fillId="4" borderId="4" xfId="0" applyNumberFormat="1" applyFont="1" applyFill="1" applyBorder="1" applyAlignment="1">
      <alignment horizontal="left" vertical="top" wrapText="1"/>
    </xf>
    <xf numFmtId="4" fontId="16" fillId="6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/>
    </xf>
    <xf numFmtId="4" fontId="16" fillId="6" borderId="4" xfId="0" applyNumberFormat="1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vertical="center" wrapText="1"/>
    </xf>
    <xf numFmtId="4" fontId="27" fillId="3" borderId="4" xfId="0" applyNumberFormat="1" applyFont="1" applyFill="1" applyBorder="1" applyAlignment="1">
      <alignment horizontal="center" vertical="center" wrapText="1"/>
    </xf>
    <xf numFmtId="4" fontId="26" fillId="3" borderId="4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164" fontId="15" fillId="3" borderId="5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14" fontId="15" fillId="3" borderId="4" xfId="0" applyNumberFormat="1" applyFont="1" applyFill="1" applyBorder="1" applyAlignment="1">
      <alignment horizontal="center" vertical="center" wrapText="1"/>
    </xf>
    <xf numFmtId="164" fontId="15" fillId="4" borderId="5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4" fontId="15" fillId="4" borderId="4" xfId="0" applyNumberFormat="1" applyFont="1" applyFill="1" applyBorder="1" applyAlignment="1">
      <alignment horizontal="center" vertical="center" wrapText="1"/>
    </xf>
    <xf numFmtId="14" fontId="20" fillId="4" borderId="4" xfId="0" applyNumberFormat="1" applyFont="1" applyFill="1" applyBorder="1" applyAlignment="1">
      <alignment horizontal="center" vertical="center" wrapText="1"/>
    </xf>
    <xf numFmtId="14" fontId="20" fillId="3" borderId="4" xfId="0" applyNumberFormat="1" applyFont="1" applyFill="1" applyBorder="1" applyAlignment="1">
      <alignment horizontal="center" vertical="center" wrapText="1"/>
    </xf>
    <xf numFmtId="1" fontId="15" fillId="4" borderId="5" xfId="0" applyNumberFormat="1" applyFont="1" applyFill="1" applyBorder="1" applyAlignment="1">
      <alignment horizontal="center" vertical="center" wrapText="1"/>
    </xf>
    <xf numFmtId="1" fontId="15" fillId="3" borderId="5" xfId="0" applyNumberFormat="1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1" fontId="26" fillId="4" borderId="5" xfId="0" applyNumberFormat="1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14" fontId="26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vertical="top" wrapText="1"/>
    </xf>
    <xf numFmtId="4" fontId="29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horizontal="center" vertical="center" wrapText="1"/>
    </xf>
    <xf numFmtId="4" fontId="29" fillId="4" borderId="4" xfId="0" applyNumberFormat="1" applyFont="1" applyFill="1" applyBorder="1" applyAlignment="1">
      <alignment vertical="center" wrapText="1"/>
    </xf>
    <xf numFmtId="0" fontId="26" fillId="4" borderId="4" xfId="0" applyFont="1" applyFill="1" applyBorder="1" applyAlignment="1">
      <alignment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1" fontId="15" fillId="7" borderId="5" xfId="0" applyNumberFormat="1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top" wrapText="1"/>
    </xf>
    <xf numFmtId="4" fontId="16" fillId="7" borderId="4" xfId="0" applyNumberFormat="1" applyFont="1" applyFill="1" applyBorder="1" applyAlignment="1">
      <alignment horizontal="center" vertical="center" wrapText="1"/>
    </xf>
    <xf numFmtId="4" fontId="16" fillId="7" borderId="4" xfId="0" applyNumberFormat="1" applyFont="1" applyFill="1" applyBorder="1" applyAlignment="1">
      <alignment vertical="center" wrapText="1"/>
    </xf>
    <xf numFmtId="0" fontId="16" fillId="7" borderId="4" xfId="0" applyFont="1" applyFill="1" applyBorder="1" applyAlignment="1">
      <alignment vertical="center" wrapText="1"/>
    </xf>
    <xf numFmtId="4" fontId="15" fillId="7" borderId="4" xfId="0" applyNumberFormat="1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14" fontId="15" fillId="7" borderId="4" xfId="0" applyNumberFormat="1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14" fontId="15" fillId="7" borderId="4" xfId="0" applyNumberFormat="1" applyFont="1" applyFill="1" applyBorder="1" applyAlignment="1">
      <alignment vertical="center" wrapText="1"/>
    </xf>
    <xf numFmtId="0" fontId="29" fillId="7" borderId="5" xfId="0" applyFont="1" applyFill="1" applyBorder="1" applyAlignment="1">
      <alignment horizontal="center" vertical="center" wrapText="1"/>
    </xf>
    <xf numFmtId="1" fontId="26" fillId="7" borderId="5" xfId="0" applyNumberFormat="1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14" fontId="26" fillId="7" borderId="4" xfId="0" applyNumberFormat="1" applyFont="1" applyFill="1" applyBorder="1" applyAlignment="1">
      <alignment horizontal="center" vertical="center" wrapText="1"/>
    </xf>
    <xf numFmtId="4" fontId="26" fillId="7" borderId="4" xfId="0" applyNumberFormat="1" applyFont="1" applyFill="1" applyBorder="1" applyAlignment="1">
      <alignment vertical="top" wrapText="1"/>
    </xf>
    <xf numFmtId="14" fontId="16" fillId="7" borderId="4" xfId="0" applyNumberFormat="1" applyFont="1" applyFill="1" applyBorder="1" applyAlignment="1">
      <alignment vertical="center" wrapText="1"/>
    </xf>
    <xf numFmtId="4" fontId="26" fillId="7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vertical="center" wrapText="1"/>
    </xf>
    <xf numFmtId="4" fontId="15" fillId="8" borderId="4" xfId="0" applyNumberFormat="1" applyFont="1" applyFill="1" applyBorder="1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4" fontId="27" fillId="4" borderId="4" xfId="0" applyNumberFormat="1" applyFont="1" applyFill="1" applyBorder="1" applyAlignment="1">
      <alignment horizontal="center" vertical="center" wrapText="1"/>
    </xf>
    <xf numFmtId="17" fontId="22" fillId="5" borderId="4" xfId="0" applyNumberFormat="1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4" fontId="32" fillId="4" borderId="4" xfId="0" applyNumberFormat="1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vertical="center" wrapText="1"/>
    </xf>
    <xf numFmtId="49" fontId="15" fillId="4" borderId="4" xfId="0" applyNumberFormat="1" applyFont="1" applyFill="1" applyBorder="1" applyAlignment="1">
      <alignment horizontal="center" vertical="center" wrapText="1"/>
    </xf>
    <xf numFmtId="49" fontId="15" fillId="7" borderId="4" xfId="0" applyNumberFormat="1" applyFont="1" applyFill="1" applyBorder="1" applyAlignment="1">
      <alignment horizontal="center" vertical="center" wrapText="1"/>
    </xf>
    <xf numFmtId="4" fontId="32" fillId="7" borderId="4" xfId="0" applyNumberFormat="1" applyFont="1" applyFill="1" applyBorder="1" applyAlignment="1">
      <alignment horizontal="center" vertical="center" wrapText="1"/>
    </xf>
    <xf numFmtId="4" fontId="27" fillId="7" borderId="4" xfId="0" applyNumberFormat="1" applyFont="1" applyFill="1" applyBorder="1" applyAlignment="1">
      <alignment horizontal="center" vertical="center" wrapText="1"/>
    </xf>
    <xf numFmtId="4" fontId="27" fillId="4" borderId="4" xfId="0" applyNumberFormat="1" applyFont="1" applyFill="1" applyBorder="1" applyAlignment="1">
      <alignment vertical="center" wrapText="1"/>
    </xf>
    <xf numFmtId="4" fontId="27" fillId="7" borderId="4" xfId="0" applyNumberFormat="1" applyFont="1" applyFill="1" applyBorder="1" applyAlignment="1">
      <alignment vertical="center" wrapText="1"/>
    </xf>
    <xf numFmtId="0" fontId="37" fillId="7" borderId="0" xfId="0" applyFont="1" applyFill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49" fontId="35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vertical="center" wrapText="1"/>
    </xf>
    <xf numFmtId="4" fontId="35" fillId="4" borderId="4" xfId="0" applyNumberFormat="1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1" fontId="38" fillId="7" borderId="5" xfId="0" applyNumberFormat="1" applyFont="1" applyFill="1" applyBorder="1" applyAlignment="1">
      <alignment horizontal="center" vertical="center" wrapText="1"/>
    </xf>
    <xf numFmtId="0" fontId="40" fillId="4" borderId="4" xfId="0" applyFont="1" applyFill="1" applyBorder="1" applyAlignment="1">
      <alignment horizontal="center" vertical="center" wrapText="1"/>
    </xf>
    <xf numFmtId="1" fontId="41" fillId="4" borderId="5" xfId="0" applyNumberFormat="1" applyFont="1" applyFill="1" applyBorder="1" applyAlignment="1">
      <alignment horizontal="center" vertical="center" wrapText="1"/>
    </xf>
    <xf numFmtId="1" fontId="38" fillId="4" borderId="5" xfId="0" applyNumberFormat="1" applyFont="1" applyFill="1" applyBorder="1" applyAlignment="1">
      <alignment horizontal="center" vertical="center" wrapText="1"/>
    </xf>
    <xf numFmtId="4" fontId="43" fillId="4" borderId="4" xfId="0" applyNumberFormat="1" applyFont="1" applyFill="1" applyBorder="1" applyAlignment="1">
      <alignment horizontal="center" vertical="center" wrapText="1"/>
    </xf>
    <xf numFmtId="4" fontId="36" fillId="4" borderId="4" xfId="0" applyNumberFormat="1" applyFont="1" applyFill="1" applyBorder="1" applyAlignment="1">
      <alignment horizontal="center" vertical="center" wrapText="1"/>
    </xf>
    <xf numFmtId="0" fontId="43" fillId="4" borderId="4" xfId="0" applyFont="1" applyFill="1" applyBorder="1" applyAlignment="1">
      <alignment vertical="center" wrapText="1"/>
    </xf>
    <xf numFmtId="0" fontId="38" fillId="4" borderId="4" xfId="0" applyFont="1" applyFill="1" applyBorder="1" applyAlignment="1">
      <alignment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4" fontId="15" fillId="5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4" fontId="16" fillId="5" borderId="5" xfId="0" applyNumberFormat="1" applyFont="1" applyFill="1" applyBorder="1" applyAlignment="1">
      <alignment horizontal="center" vertical="center" wrapText="1"/>
    </xf>
    <xf numFmtId="4" fontId="16" fillId="5" borderId="9" xfId="0" applyNumberFormat="1" applyFont="1" applyFill="1" applyBorder="1" applyAlignment="1">
      <alignment horizontal="center" vertical="center" wrapText="1"/>
    </xf>
    <xf numFmtId="4" fontId="16" fillId="5" borderId="2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EV41"/>
  <sheetViews>
    <sheetView topLeftCell="A4" zoomScale="64" zoomScaleNormal="64" zoomScalePageLayoutView="63" workbookViewId="0">
      <selection activeCell="G14" sqref="G14"/>
    </sheetView>
  </sheetViews>
  <sheetFormatPr defaultColWidth="9.140625" defaultRowHeight="28.15" customHeight="1" x14ac:dyDescent="0.25"/>
  <cols>
    <col min="1" max="1" width="6.28515625" style="4" customWidth="1"/>
    <col min="2" max="2" width="42.7109375" style="5" customWidth="1"/>
    <col min="3" max="3" width="23.42578125" style="5" customWidth="1"/>
    <col min="4" max="4" width="20.7109375" style="5" customWidth="1"/>
    <col min="5" max="5" width="43" style="6" customWidth="1"/>
    <col min="6" max="6" width="17.42578125" style="3" hidden="1" customWidth="1"/>
    <col min="7" max="7" width="18.7109375" style="3" customWidth="1"/>
    <col min="8" max="8" width="16.85546875" style="3" customWidth="1"/>
    <col min="9" max="9" width="16.7109375" style="7" customWidth="1"/>
    <col min="10" max="10" width="16.28515625" style="7" customWidth="1"/>
    <col min="11" max="11" width="40.2851562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0.42578125" style="3" customWidth="1"/>
    <col min="21" max="21" width="10.5703125" style="3" customWidth="1"/>
    <col min="22" max="22" width="10.7109375" style="3" customWidth="1"/>
    <col min="23" max="23" width="12.28515625" style="3" customWidth="1"/>
    <col min="24" max="24" width="5.28515625" style="8" customWidth="1"/>
    <col min="25" max="25" width="16.85546875" style="8" customWidth="1"/>
    <col min="26" max="26" width="12.28515625" style="8" customWidth="1"/>
    <col min="27" max="27" width="15.85546875" style="8" customWidth="1"/>
    <col min="28" max="28" width="25.42578125" style="66" customWidth="1"/>
    <col min="29" max="29" width="22.140625" style="67" customWidth="1"/>
    <col min="30" max="30" width="11.42578125" style="8" customWidth="1"/>
    <col min="31" max="31" width="9.7109375" style="4" customWidth="1"/>
    <col min="32" max="32" width="13.28515625" style="3" customWidth="1"/>
    <col min="33" max="33" width="20.7109375" style="3" customWidth="1"/>
    <col min="34" max="16384" width="9.140625" style="3"/>
  </cols>
  <sheetData>
    <row r="1" spans="1:152" s="1" customFormat="1" ht="28.15" customHeight="1" x14ac:dyDescent="0.25">
      <c r="A1" s="12">
        <f ca="1">TODAY()</f>
        <v>44887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152" s="2" customFormat="1" ht="28.15" customHeight="1" x14ac:dyDescent="0.25">
      <c r="A2" s="194" t="s">
        <v>0</v>
      </c>
      <c r="B2" s="170" t="s">
        <v>1</v>
      </c>
      <c r="C2" s="171"/>
      <c r="D2" s="172"/>
      <c r="E2" s="195" t="s">
        <v>2</v>
      </c>
      <c r="F2" s="169" t="s">
        <v>3</v>
      </c>
      <c r="G2" s="196" t="s">
        <v>179</v>
      </c>
      <c r="H2" s="178" t="s">
        <v>29</v>
      </c>
      <c r="I2" s="197" t="s">
        <v>4</v>
      </c>
      <c r="J2" s="197" t="s">
        <v>5</v>
      </c>
      <c r="K2" s="197" t="s">
        <v>185</v>
      </c>
      <c r="L2" s="169" t="s">
        <v>22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 t="s">
        <v>21</v>
      </c>
      <c r="Y2" s="185" t="s">
        <v>181</v>
      </c>
      <c r="Z2" s="188" t="s">
        <v>182</v>
      </c>
      <c r="AA2" s="178" t="s">
        <v>183</v>
      </c>
      <c r="AB2" s="191" t="s">
        <v>186</v>
      </c>
      <c r="AC2" s="181" t="s">
        <v>6</v>
      </c>
      <c r="AD2" s="185" t="s">
        <v>184</v>
      </c>
      <c r="AE2" s="182" t="s">
        <v>23</v>
      </c>
      <c r="AF2" s="182"/>
    </row>
    <row r="3" spans="1:152" s="2" customFormat="1" ht="28.15" customHeight="1" x14ac:dyDescent="0.25">
      <c r="A3" s="194"/>
      <c r="B3" s="173"/>
      <c r="C3" s="174"/>
      <c r="D3" s="175"/>
      <c r="E3" s="195"/>
      <c r="F3" s="169"/>
      <c r="G3" s="196"/>
      <c r="H3" s="179"/>
      <c r="I3" s="197"/>
      <c r="J3" s="197"/>
      <c r="K3" s="197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169"/>
      <c r="Y3" s="186"/>
      <c r="Z3" s="189"/>
      <c r="AA3" s="179"/>
      <c r="AB3" s="192"/>
      <c r="AC3" s="181"/>
      <c r="AD3" s="186"/>
      <c r="AE3" s="182"/>
      <c r="AF3" s="182"/>
    </row>
    <row r="4" spans="1:152" s="2" customFormat="1" ht="28.15" customHeight="1" x14ac:dyDescent="0.25">
      <c r="A4" s="194"/>
      <c r="B4" s="176" t="s">
        <v>180</v>
      </c>
      <c r="C4" s="176" t="s">
        <v>24</v>
      </c>
      <c r="D4" s="176" t="s">
        <v>25</v>
      </c>
      <c r="E4" s="195"/>
      <c r="F4" s="169"/>
      <c r="G4" s="196"/>
      <c r="H4" s="179"/>
      <c r="I4" s="197"/>
      <c r="J4" s="197"/>
      <c r="K4" s="197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169"/>
      <c r="Y4" s="186"/>
      <c r="Z4" s="189"/>
      <c r="AA4" s="179"/>
      <c r="AB4" s="192"/>
      <c r="AC4" s="181"/>
      <c r="AD4" s="186"/>
      <c r="AE4" s="182"/>
      <c r="AF4" s="182"/>
    </row>
    <row r="5" spans="1:152" s="2" customFormat="1" ht="36" customHeight="1" x14ac:dyDescent="0.25">
      <c r="A5" s="194"/>
      <c r="B5" s="177"/>
      <c r="C5" s="177"/>
      <c r="D5" s="177"/>
      <c r="E5" s="195"/>
      <c r="F5" s="169"/>
      <c r="G5" s="196"/>
      <c r="H5" s="180"/>
      <c r="I5" s="197"/>
      <c r="J5" s="197"/>
      <c r="K5" s="197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169"/>
      <c r="Y5" s="187"/>
      <c r="Z5" s="190"/>
      <c r="AA5" s="180"/>
      <c r="AB5" s="193"/>
      <c r="AC5" s="181"/>
      <c r="AD5" s="187"/>
      <c r="AE5" s="182"/>
      <c r="AF5" s="182"/>
    </row>
    <row r="6" spans="1:152" s="1" customFormat="1" ht="72" customHeight="1" x14ac:dyDescent="0.25">
      <c r="A6" s="27">
        <v>1</v>
      </c>
      <c r="B6" s="28" t="s">
        <v>34</v>
      </c>
      <c r="C6" s="29">
        <v>4201913250001</v>
      </c>
      <c r="D6" s="29">
        <v>201913250001</v>
      </c>
      <c r="E6" s="30" t="s">
        <v>26</v>
      </c>
      <c r="F6" s="30"/>
      <c r="G6" s="30" t="s">
        <v>187</v>
      </c>
      <c r="H6" s="30" t="s">
        <v>30</v>
      </c>
      <c r="I6" s="32" t="s">
        <v>27</v>
      </c>
      <c r="J6" s="32" t="s">
        <v>28</v>
      </c>
      <c r="K6" s="71" t="s">
        <v>282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19" t="e">
        <f>K6-L6-M6-N6-O6-P6-Q6-R6-S6-T6-U6-V6-W6</f>
        <v>#VALUE!</v>
      </c>
      <c r="Y6" s="19"/>
      <c r="Z6" s="21"/>
      <c r="AA6" s="61">
        <v>43882</v>
      </c>
      <c r="AB6" s="45">
        <v>6000</v>
      </c>
      <c r="AC6" s="45">
        <v>0</v>
      </c>
      <c r="AD6" s="34"/>
      <c r="AE6" s="198" t="str">
        <f>IF(AC6=0,"ugovor realizovan","ugovor u realizaciji")</f>
        <v>ugovor realizovan</v>
      </c>
      <c r="AF6" s="199"/>
    </row>
    <row r="7" spans="1:152" s="11" customFormat="1" ht="70.900000000000006" customHeight="1" x14ac:dyDescent="0.25">
      <c r="A7" s="35">
        <v>2</v>
      </c>
      <c r="B7" s="36" t="s">
        <v>20</v>
      </c>
      <c r="C7" s="37">
        <v>4201848090000</v>
      </c>
      <c r="D7" s="37">
        <v>201848090000</v>
      </c>
      <c r="E7" s="38" t="s">
        <v>31</v>
      </c>
      <c r="F7" s="38"/>
      <c r="G7" s="38" t="s">
        <v>188</v>
      </c>
      <c r="H7" s="38" t="s">
        <v>30</v>
      </c>
      <c r="I7" s="40" t="s">
        <v>32</v>
      </c>
      <c r="J7" s="40" t="s">
        <v>33</v>
      </c>
      <c r="K7" s="72" t="s">
        <v>278</v>
      </c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20" t="e">
        <f t="shared" ref="X7:X39" si="0">K7-L7-M7-N7-O7-P7-Q7-R7-S7-T7-U7-V7-W7</f>
        <v>#VALUE!</v>
      </c>
      <c r="Y7" s="20"/>
      <c r="Z7" s="22"/>
      <c r="AA7" s="62">
        <v>43928</v>
      </c>
      <c r="AB7" s="47">
        <v>5499</v>
      </c>
      <c r="AC7" s="47">
        <v>0</v>
      </c>
      <c r="AD7" s="42"/>
      <c r="AE7" s="198" t="str">
        <f t="shared" ref="AE7:AE39" si="1">IF(AC7=0,"ugovor realizovan","ugovor u realizaciji")</f>
        <v>ugovor realizovan</v>
      </c>
      <c r="AF7" s="199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</row>
    <row r="8" spans="1:152" s="1" customFormat="1" ht="72" customHeight="1" x14ac:dyDescent="0.25">
      <c r="A8" s="27">
        <v>3</v>
      </c>
      <c r="B8" s="28" t="s">
        <v>38</v>
      </c>
      <c r="C8" s="48">
        <v>4200251660003</v>
      </c>
      <c r="D8" s="48">
        <v>200251660003</v>
      </c>
      <c r="E8" s="30" t="s">
        <v>35</v>
      </c>
      <c r="F8" s="30"/>
      <c r="G8" s="30" t="s">
        <v>190</v>
      </c>
      <c r="H8" s="30" t="s">
        <v>30</v>
      </c>
      <c r="I8" s="32" t="s">
        <v>36</v>
      </c>
      <c r="J8" s="32" t="s">
        <v>37</v>
      </c>
      <c r="K8" s="73" t="s">
        <v>277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19"/>
      <c r="Y8" s="19"/>
      <c r="Z8" s="21"/>
      <c r="AA8" s="58"/>
      <c r="AB8" s="45">
        <v>5535.62</v>
      </c>
      <c r="AC8" s="45">
        <v>268.62</v>
      </c>
      <c r="AD8" s="34"/>
      <c r="AE8" s="198" t="str">
        <f t="shared" si="1"/>
        <v>ugovor u realizaciji</v>
      </c>
      <c r="AF8" s="199"/>
    </row>
    <row r="9" spans="1:152" s="1" customFormat="1" ht="68.45" customHeight="1" x14ac:dyDescent="0.25">
      <c r="A9" s="35">
        <v>4</v>
      </c>
      <c r="B9" s="36" t="s">
        <v>39</v>
      </c>
      <c r="C9" s="37">
        <v>4200144230004</v>
      </c>
      <c r="D9" s="37">
        <v>200144230004</v>
      </c>
      <c r="E9" s="38" t="s">
        <v>40</v>
      </c>
      <c r="F9" s="38"/>
      <c r="G9" s="38" t="s">
        <v>189</v>
      </c>
      <c r="H9" s="44" t="s">
        <v>41</v>
      </c>
      <c r="I9" s="40" t="s">
        <v>42</v>
      </c>
      <c r="J9" s="40" t="s">
        <v>43</v>
      </c>
      <c r="K9" s="72" t="s">
        <v>250</v>
      </c>
      <c r="L9" s="42"/>
      <c r="M9" s="42"/>
      <c r="N9" s="42"/>
      <c r="O9" s="42">
        <v>1014.4</v>
      </c>
      <c r="P9" s="42">
        <v>700.19</v>
      </c>
      <c r="Q9" s="42">
        <v>745.4</v>
      </c>
      <c r="R9" s="42">
        <v>1603.8</v>
      </c>
      <c r="S9" s="42">
        <v>504</v>
      </c>
      <c r="T9" s="42">
        <v>751.5</v>
      </c>
      <c r="U9" s="42">
        <v>544</v>
      </c>
      <c r="V9" s="42">
        <v>504</v>
      </c>
      <c r="W9" s="42">
        <v>1871</v>
      </c>
      <c r="X9" s="20" t="e">
        <f t="shared" si="0"/>
        <v>#VALUE!</v>
      </c>
      <c r="Y9" s="20"/>
      <c r="Z9" s="72"/>
      <c r="AA9" s="59"/>
      <c r="AB9" s="47">
        <v>8987.73</v>
      </c>
      <c r="AC9" s="47">
        <v>2.67</v>
      </c>
      <c r="AD9" s="42"/>
      <c r="AE9" s="198" t="str">
        <f t="shared" si="1"/>
        <v>ugovor u realizaciji</v>
      </c>
      <c r="AF9" s="199"/>
    </row>
    <row r="10" spans="1:152" s="1" customFormat="1" ht="64.900000000000006" customHeight="1" x14ac:dyDescent="0.25">
      <c r="A10" s="27">
        <v>5</v>
      </c>
      <c r="B10" s="28" t="s">
        <v>44</v>
      </c>
      <c r="C10" s="29">
        <v>4201178930001</v>
      </c>
      <c r="D10" s="29"/>
      <c r="E10" s="30" t="s">
        <v>45</v>
      </c>
      <c r="F10" s="30"/>
      <c r="G10" s="30" t="s">
        <v>191</v>
      </c>
      <c r="H10" s="30" t="s">
        <v>30</v>
      </c>
      <c r="I10" s="32" t="s">
        <v>46</v>
      </c>
      <c r="J10" s="32" t="s">
        <v>47</v>
      </c>
      <c r="K10" s="73" t="s">
        <v>276</v>
      </c>
      <c r="L10" s="34"/>
      <c r="M10" s="34"/>
      <c r="N10" s="34"/>
      <c r="O10" s="34">
        <v>1478.88</v>
      </c>
      <c r="P10" s="34"/>
      <c r="Q10" s="34"/>
      <c r="R10" s="34"/>
      <c r="S10" s="34"/>
      <c r="T10" s="34"/>
      <c r="U10" s="34"/>
      <c r="V10" s="34"/>
      <c r="W10" s="34"/>
      <c r="X10" s="19" t="e">
        <f t="shared" si="0"/>
        <v>#VALUE!</v>
      </c>
      <c r="Y10" s="19"/>
      <c r="Z10" s="21"/>
      <c r="AA10" s="61">
        <v>43895</v>
      </c>
      <c r="AB10" s="45">
        <v>2496</v>
      </c>
      <c r="AC10" s="45">
        <v>0</v>
      </c>
      <c r="AD10" s="34"/>
      <c r="AE10" s="198" t="str">
        <f t="shared" si="1"/>
        <v>ugovor realizovan</v>
      </c>
      <c r="AF10" s="199"/>
    </row>
    <row r="11" spans="1:152" s="1" customFormat="1" ht="70.900000000000006" customHeight="1" x14ac:dyDescent="0.25">
      <c r="A11" s="35">
        <v>6</v>
      </c>
      <c r="B11" s="36" t="s">
        <v>48</v>
      </c>
      <c r="C11" s="37">
        <v>4201474070000</v>
      </c>
      <c r="D11" s="37">
        <v>201474070000</v>
      </c>
      <c r="E11" s="38" t="s">
        <v>49</v>
      </c>
      <c r="F11" s="38"/>
      <c r="G11" s="38" t="s">
        <v>192</v>
      </c>
      <c r="H11" s="38" t="s">
        <v>30</v>
      </c>
      <c r="I11" s="40" t="s">
        <v>50</v>
      </c>
      <c r="J11" s="40" t="s">
        <v>51</v>
      </c>
      <c r="K11" s="72" t="s">
        <v>269</v>
      </c>
      <c r="L11" s="42"/>
      <c r="M11" s="42"/>
      <c r="N11" s="42"/>
      <c r="O11" s="42"/>
      <c r="P11" s="42"/>
      <c r="Q11" s="42">
        <v>381.59</v>
      </c>
      <c r="R11" s="42">
        <v>806.84</v>
      </c>
      <c r="S11" s="42">
        <v>369.32</v>
      </c>
      <c r="T11" s="42">
        <v>334.36</v>
      </c>
      <c r="U11" s="42">
        <v>314.36</v>
      </c>
      <c r="V11" s="42">
        <v>369.32</v>
      </c>
      <c r="W11" s="42">
        <v>334.36</v>
      </c>
      <c r="X11" s="20" t="e">
        <f t="shared" si="0"/>
        <v>#VALUE!</v>
      </c>
      <c r="Y11" s="20"/>
      <c r="Z11" s="22"/>
      <c r="AA11" s="59"/>
      <c r="AB11" s="47">
        <v>1478.88</v>
      </c>
      <c r="AC11" s="47">
        <v>519.76</v>
      </c>
      <c r="AD11" s="42"/>
      <c r="AE11" s="198" t="str">
        <f t="shared" si="1"/>
        <v>ugovor u realizaciji</v>
      </c>
      <c r="AF11" s="199"/>
    </row>
    <row r="12" spans="1:152" s="1" customFormat="1" ht="67.900000000000006" customHeight="1" x14ac:dyDescent="0.25">
      <c r="A12" s="27">
        <v>7</v>
      </c>
      <c r="B12" s="28" t="s">
        <v>53</v>
      </c>
      <c r="C12" s="48">
        <v>4200251660003</v>
      </c>
      <c r="D12" s="48">
        <v>200251660003</v>
      </c>
      <c r="E12" s="30" t="s">
        <v>52</v>
      </c>
      <c r="F12" s="30"/>
      <c r="G12" s="30" t="s">
        <v>193</v>
      </c>
      <c r="H12" s="30" t="s">
        <v>30</v>
      </c>
      <c r="I12" s="32" t="s">
        <v>50</v>
      </c>
      <c r="J12" s="32" t="s">
        <v>51</v>
      </c>
      <c r="K12" s="73" t="s">
        <v>274</v>
      </c>
      <c r="L12" s="34"/>
      <c r="M12" s="34"/>
      <c r="N12" s="34"/>
      <c r="O12" s="34"/>
      <c r="P12" s="34"/>
      <c r="Q12" s="34">
        <v>502</v>
      </c>
      <c r="R12" s="34">
        <v>599.79999999999995</v>
      </c>
      <c r="S12" s="34"/>
      <c r="T12" s="34">
        <v>635.5</v>
      </c>
      <c r="U12" s="34">
        <v>225.5</v>
      </c>
      <c r="V12" s="34">
        <v>152</v>
      </c>
      <c r="W12" s="34">
        <v>298.5</v>
      </c>
      <c r="X12" s="19" t="e">
        <f t="shared" si="0"/>
        <v>#VALUE!</v>
      </c>
      <c r="Y12" s="19"/>
      <c r="Z12" s="21"/>
      <c r="AA12" s="61">
        <v>43907</v>
      </c>
      <c r="AB12" s="45">
        <v>5993.19</v>
      </c>
      <c r="AC12" s="45">
        <v>0</v>
      </c>
      <c r="AD12" s="34"/>
      <c r="AE12" s="198" t="str">
        <f t="shared" si="1"/>
        <v>ugovor realizovan</v>
      </c>
      <c r="AF12" s="199"/>
    </row>
    <row r="13" spans="1:152" s="1" customFormat="1" ht="72" customHeight="1" x14ac:dyDescent="0.25">
      <c r="A13" s="35">
        <v>8</v>
      </c>
      <c r="B13" s="36" t="s">
        <v>53</v>
      </c>
      <c r="C13" s="46">
        <v>4200251660003</v>
      </c>
      <c r="D13" s="46">
        <v>200251660003</v>
      </c>
      <c r="E13" s="38" t="s">
        <v>54</v>
      </c>
      <c r="F13" s="38"/>
      <c r="G13" s="38" t="s">
        <v>194</v>
      </c>
      <c r="H13" s="38" t="s">
        <v>30</v>
      </c>
      <c r="I13" s="40" t="s">
        <v>55</v>
      </c>
      <c r="J13" s="40" t="s">
        <v>56</v>
      </c>
      <c r="K13" s="74" t="s">
        <v>275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>
        <v>1952</v>
      </c>
      <c r="W13" s="42"/>
      <c r="X13" s="20" t="e">
        <f t="shared" si="0"/>
        <v>#VALUE!</v>
      </c>
      <c r="Y13" s="20"/>
      <c r="Z13" s="22"/>
      <c r="AA13" s="62">
        <v>43907</v>
      </c>
      <c r="AB13" s="47">
        <v>5937.15</v>
      </c>
      <c r="AC13" s="47">
        <v>0</v>
      </c>
      <c r="AD13" s="42"/>
      <c r="AE13" s="198" t="str">
        <f t="shared" si="1"/>
        <v>ugovor realizovan</v>
      </c>
      <c r="AF13" s="199"/>
    </row>
    <row r="14" spans="1:152" s="1" customFormat="1" ht="69.599999999999994" customHeight="1" x14ac:dyDescent="0.25">
      <c r="A14" s="27">
        <v>9</v>
      </c>
      <c r="B14" s="28" t="s">
        <v>57</v>
      </c>
      <c r="C14" s="29">
        <v>4201292800002</v>
      </c>
      <c r="D14" s="29">
        <v>201292800002</v>
      </c>
      <c r="E14" s="52" t="s">
        <v>58</v>
      </c>
      <c r="F14" s="30"/>
      <c r="G14" s="30" t="s">
        <v>195</v>
      </c>
      <c r="H14" s="30" t="s">
        <v>30</v>
      </c>
      <c r="I14" s="32" t="s">
        <v>59</v>
      </c>
      <c r="J14" s="32" t="s">
        <v>60</v>
      </c>
      <c r="K14" s="75" t="s">
        <v>283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61">
        <v>43906</v>
      </c>
      <c r="AB14" s="45">
        <v>5929.49</v>
      </c>
      <c r="AC14" s="45">
        <v>0</v>
      </c>
      <c r="AD14" s="34"/>
      <c r="AE14" s="198" t="str">
        <f t="shared" si="1"/>
        <v>ugovor realizovan</v>
      </c>
      <c r="AF14" s="199"/>
    </row>
    <row r="15" spans="1:152" s="1" customFormat="1" ht="69" customHeight="1" x14ac:dyDescent="0.25">
      <c r="A15" s="35">
        <v>10</v>
      </c>
      <c r="B15" s="36" t="s">
        <v>61</v>
      </c>
      <c r="C15" s="37">
        <v>4218005380006</v>
      </c>
      <c r="D15" s="37">
        <v>218005380006</v>
      </c>
      <c r="E15" s="38" t="s">
        <v>62</v>
      </c>
      <c r="F15" s="38"/>
      <c r="G15" s="38" t="s">
        <v>197</v>
      </c>
      <c r="H15" s="38" t="s">
        <v>30</v>
      </c>
      <c r="I15" s="40" t="s">
        <v>63</v>
      </c>
      <c r="J15" s="40" t="s">
        <v>64</v>
      </c>
      <c r="K15" s="76" t="s">
        <v>270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>
        <v>350</v>
      </c>
      <c r="W15" s="47">
        <v>700</v>
      </c>
      <c r="X15" s="22" t="e">
        <f t="shared" si="0"/>
        <v>#VALUE!</v>
      </c>
      <c r="Y15" s="22"/>
      <c r="Z15" s="22"/>
      <c r="AA15" s="62">
        <v>43920</v>
      </c>
      <c r="AB15" s="47">
        <v>2700</v>
      </c>
      <c r="AC15" s="47">
        <v>0</v>
      </c>
      <c r="AD15" s="42"/>
      <c r="AE15" s="198" t="str">
        <f t="shared" si="1"/>
        <v>ugovor realizovan</v>
      </c>
      <c r="AF15" s="199"/>
    </row>
    <row r="16" spans="1:152" s="1" customFormat="1" ht="69.599999999999994" customHeight="1" x14ac:dyDescent="0.25">
      <c r="A16" s="27">
        <v>11</v>
      </c>
      <c r="B16" s="28" t="s">
        <v>65</v>
      </c>
      <c r="C16" s="48">
        <v>4201219470002</v>
      </c>
      <c r="D16" s="48">
        <v>201219470002</v>
      </c>
      <c r="E16" s="30" t="s">
        <v>66</v>
      </c>
      <c r="F16" s="30"/>
      <c r="G16" s="30" t="s">
        <v>196</v>
      </c>
      <c r="H16" s="30" t="s">
        <v>30</v>
      </c>
      <c r="I16" s="32" t="s">
        <v>67</v>
      </c>
      <c r="J16" s="32" t="s">
        <v>68</v>
      </c>
      <c r="K16" s="75" t="s">
        <v>251</v>
      </c>
      <c r="L16" s="45"/>
      <c r="M16" s="45"/>
      <c r="N16" s="45"/>
      <c r="O16" s="45"/>
      <c r="P16" s="45"/>
      <c r="Q16" s="45"/>
      <c r="R16" s="45"/>
      <c r="S16" s="45"/>
      <c r="T16" s="45">
        <v>1032.0899999999999</v>
      </c>
      <c r="U16" s="45"/>
      <c r="V16" s="45"/>
      <c r="W16" s="45">
        <v>1062.3699999999999</v>
      </c>
      <c r="X16" s="21" t="e">
        <f t="shared" si="0"/>
        <v>#VALUE!</v>
      </c>
      <c r="Y16" s="21"/>
      <c r="Z16" s="21"/>
      <c r="AA16" s="58"/>
      <c r="AB16" s="45">
        <v>5104.3900000000003</v>
      </c>
      <c r="AC16" s="45">
        <v>-47.27</v>
      </c>
      <c r="AD16" s="34"/>
      <c r="AE16" s="198" t="str">
        <f t="shared" si="1"/>
        <v>ugovor u realizaciji</v>
      </c>
      <c r="AF16" s="199"/>
    </row>
    <row r="17" spans="1:33" s="1" customFormat="1" ht="70.900000000000006" customHeight="1" x14ac:dyDescent="0.25">
      <c r="A17" s="35">
        <v>12</v>
      </c>
      <c r="B17" s="36" t="s">
        <v>69</v>
      </c>
      <c r="C17" s="37">
        <v>4202719900000</v>
      </c>
      <c r="D17" s="37">
        <v>202719900000</v>
      </c>
      <c r="E17" s="38" t="s">
        <v>70</v>
      </c>
      <c r="F17" s="38"/>
      <c r="G17" s="38" t="s">
        <v>198</v>
      </c>
      <c r="H17" s="38" t="s">
        <v>71</v>
      </c>
      <c r="I17" s="40" t="s">
        <v>72</v>
      </c>
      <c r="J17" s="40" t="s">
        <v>73</v>
      </c>
      <c r="K17" s="76" t="s">
        <v>249</v>
      </c>
      <c r="L17" s="47"/>
      <c r="M17" s="47"/>
      <c r="N17" s="47"/>
      <c r="O17" s="47"/>
      <c r="P17" s="47"/>
      <c r="Q17" s="47"/>
      <c r="R17" s="47"/>
      <c r="S17" s="47">
        <v>257</v>
      </c>
      <c r="T17" s="47">
        <v>3144</v>
      </c>
      <c r="U17" s="47">
        <v>4920</v>
      </c>
      <c r="V17" s="47">
        <v>257</v>
      </c>
      <c r="W17" s="47">
        <v>350</v>
      </c>
      <c r="X17" s="22" t="e">
        <f t="shared" si="0"/>
        <v>#VALUE!</v>
      </c>
      <c r="Y17" s="22"/>
      <c r="Z17" s="22"/>
      <c r="AA17" s="59"/>
      <c r="AB17" s="47">
        <v>2413.3000000000002</v>
      </c>
      <c r="AC17" s="47">
        <v>441.7</v>
      </c>
      <c r="AD17" s="42"/>
      <c r="AE17" s="198" t="str">
        <f t="shared" si="1"/>
        <v>ugovor u realizaciji</v>
      </c>
      <c r="AF17" s="199"/>
    </row>
    <row r="18" spans="1:33" s="1" customFormat="1" ht="67.900000000000006" customHeight="1" x14ac:dyDescent="0.25">
      <c r="A18" s="27">
        <v>13</v>
      </c>
      <c r="B18" s="28" t="s">
        <v>74</v>
      </c>
      <c r="C18" s="48">
        <v>4200555370001</v>
      </c>
      <c r="D18" s="48">
        <v>200555370001</v>
      </c>
      <c r="E18" s="30" t="s">
        <v>75</v>
      </c>
      <c r="F18" s="30"/>
      <c r="G18" s="30" t="s">
        <v>199</v>
      </c>
      <c r="H18" s="30" t="s">
        <v>30</v>
      </c>
      <c r="I18" s="32" t="s">
        <v>76</v>
      </c>
      <c r="J18" s="32" t="s">
        <v>77</v>
      </c>
      <c r="K18" s="75" t="s">
        <v>252</v>
      </c>
      <c r="L18" s="45"/>
      <c r="M18" s="45"/>
      <c r="N18" s="45"/>
      <c r="O18" s="45"/>
      <c r="P18" s="45"/>
      <c r="Q18" s="45"/>
      <c r="R18" s="45"/>
      <c r="S18" s="45"/>
      <c r="T18" s="45">
        <v>810</v>
      </c>
      <c r="U18" s="45"/>
      <c r="V18" s="45"/>
      <c r="W18" s="45">
        <v>685</v>
      </c>
      <c r="X18" s="21" t="e">
        <f t="shared" si="0"/>
        <v>#VALUE!</v>
      </c>
      <c r="Y18" s="21"/>
      <c r="Z18" s="21"/>
      <c r="AA18" s="58"/>
      <c r="AB18" s="45">
        <v>4428</v>
      </c>
      <c r="AC18" s="45">
        <v>825</v>
      </c>
      <c r="AD18" s="34"/>
      <c r="AE18" s="198" t="str">
        <f t="shared" si="1"/>
        <v>ugovor u realizaciji</v>
      </c>
      <c r="AF18" s="199"/>
    </row>
    <row r="19" spans="1:33" s="1" customFormat="1" ht="71.45" customHeight="1" x14ac:dyDescent="0.25">
      <c r="A19" s="35">
        <v>14</v>
      </c>
      <c r="B19" s="36" t="s">
        <v>53</v>
      </c>
      <c r="C19" s="46">
        <v>4200251660003</v>
      </c>
      <c r="D19" s="46">
        <v>200251660003</v>
      </c>
      <c r="E19" s="38" t="s">
        <v>35</v>
      </c>
      <c r="F19" s="38"/>
      <c r="G19" s="38" t="s">
        <v>200</v>
      </c>
      <c r="H19" s="38" t="s">
        <v>41</v>
      </c>
      <c r="I19" s="40" t="s">
        <v>78</v>
      </c>
      <c r="J19" s="40" t="s">
        <v>79</v>
      </c>
      <c r="K19" s="76" t="s">
        <v>281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>
        <v>1158.53</v>
      </c>
      <c r="W19" s="47">
        <v>1216.6099999999999</v>
      </c>
      <c r="X19" s="22" t="e">
        <f t="shared" si="0"/>
        <v>#VALUE!</v>
      </c>
      <c r="Y19" s="22"/>
      <c r="Z19" s="22"/>
      <c r="AA19" s="59"/>
      <c r="AB19" s="47">
        <v>11757.44</v>
      </c>
      <c r="AC19" s="47">
        <f>4742.56</f>
        <v>4742.5600000000004</v>
      </c>
      <c r="AD19" s="42"/>
      <c r="AE19" s="198" t="str">
        <f t="shared" si="1"/>
        <v>ugovor u realizaciji</v>
      </c>
      <c r="AF19" s="199"/>
      <c r="AG19" s="69"/>
    </row>
    <row r="20" spans="1:33" s="1" customFormat="1" ht="68.45" hidden="1" customHeight="1" x14ac:dyDescent="0.25">
      <c r="A20" s="35"/>
      <c r="B20" s="36" t="s">
        <v>53</v>
      </c>
      <c r="C20" s="46">
        <v>4200251660003</v>
      </c>
      <c r="D20" s="46">
        <v>200251660003</v>
      </c>
      <c r="E20" s="38" t="s">
        <v>35</v>
      </c>
      <c r="F20" s="38"/>
      <c r="G20" s="40"/>
      <c r="H20" s="38" t="s">
        <v>228</v>
      </c>
      <c r="I20" s="40">
        <v>44064</v>
      </c>
      <c r="J20" s="40">
        <v>44429</v>
      </c>
      <c r="K20" s="76" t="s">
        <v>253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22"/>
      <c r="Y20" s="22"/>
      <c r="Z20" s="22"/>
      <c r="AA20" s="59"/>
      <c r="AB20" s="77">
        <v>4946.57</v>
      </c>
      <c r="AC20" s="77">
        <v>53.43</v>
      </c>
      <c r="AD20" s="42"/>
      <c r="AE20" s="198" t="str">
        <f t="shared" si="1"/>
        <v>ugovor u realizaciji</v>
      </c>
      <c r="AF20" s="199"/>
    </row>
    <row r="21" spans="1:33" s="1" customFormat="1" ht="69" hidden="1" customHeight="1" x14ac:dyDescent="0.25">
      <c r="A21" s="35"/>
      <c r="B21" s="36" t="s">
        <v>53</v>
      </c>
      <c r="C21" s="46">
        <v>4200251660003</v>
      </c>
      <c r="D21" s="46">
        <v>200251660003</v>
      </c>
      <c r="E21" s="38" t="s">
        <v>35</v>
      </c>
      <c r="F21" s="38"/>
      <c r="G21" s="40"/>
      <c r="H21" s="38" t="s">
        <v>229</v>
      </c>
      <c r="I21" s="40" t="s">
        <v>231</v>
      </c>
      <c r="J21" s="40">
        <v>44518</v>
      </c>
      <c r="K21" s="76" t="s">
        <v>254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22"/>
      <c r="Y21" s="22"/>
      <c r="Z21" s="22"/>
      <c r="AA21" s="59"/>
      <c r="AB21" s="77">
        <v>4743.7</v>
      </c>
      <c r="AC21" s="77">
        <v>256.3</v>
      </c>
      <c r="AD21" s="42"/>
      <c r="AE21" s="198" t="str">
        <f t="shared" si="1"/>
        <v>ugovor u realizaciji</v>
      </c>
      <c r="AF21" s="199"/>
    </row>
    <row r="22" spans="1:33" s="1" customFormat="1" ht="70.150000000000006" hidden="1" customHeight="1" x14ac:dyDescent="0.25">
      <c r="A22" s="35"/>
      <c r="B22" s="36" t="s">
        <v>53</v>
      </c>
      <c r="C22" s="46">
        <v>4200251660003</v>
      </c>
      <c r="D22" s="46">
        <v>200251660003</v>
      </c>
      <c r="E22" s="38" t="s">
        <v>35</v>
      </c>
      <c r="F22" s="38"/>
      <c r="G22" s="40"/>
      <c r="H22" s="38" t="s">
        <v>230</v>
      </c>
      <c r="I22" s="40">
        <v>44300</v>
      </c>
      <c r="J22" s="40">
        <v>44665</v>
      </c>
      <c r="K22" s="76" t="s">
        <v>255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77">
        <v>2067.17</v>
      </c>
      <c r="AC22" s="77">
        <v>4433.83</v>
      </c>
      <c r="AD22" s="42"/>
      <c r="AE22" s="198" t="str">
        <f t="shared" si="1"/>
        <v>ugovor u realizaciji</v>
      </c>
      <c r="AF22" s="199"/>
    </row>
    <row r="23" spans="1:33" s="1" customFormat="1" ht="70.900000000000006" customHeight="1" x14ac:dyDescent="0.25">
      <c r="A23" s="27">
        <v>15</v>
      </c>
      <c r="B23" s="28" t="s">
        <v>80</v>
      </c>
      <c r="C23" s="29">
        <v>4200378810004</v>
      </c>
      <c r="D23" s="29">
        <v>200378810004</v>
      </c>
      <c r="E23" s="30" t="s">
        <v>81</v>
      </c>
      <c r="F23" s="30"/>
      <c r="G23" s="30" t="s">
        <v>201</v>
      </c>
      <c r="H23" s="30" t="s">
        <v>41</v>
      </c>
      <c r="I23" s="32" t="s">
        <v>82</v>
      </c>
      <c r="J23" s="32" t="s">
        <v>83</v>
      </c>
      <c r="K23" s="75" t="s">
        <v>256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21" t="e">
        <f t="shared" si="0"/>
        <v>#VALUE!</v>
      </c>
      <c r="Y23" s="21"/>
      <c r="Z23" s="21"/>
      <c r="AA23" s="58"/>
      <c r="AB23" s="45">
        <v>3787.13</v>
      </c>
      <c r="AC23" s="45">
        <v>20378.57</v>
      </c>
      <c r="AD23" s="34"/>
      <c r="AE23" s="198" t="str">
        <f t="shared" si="1"/>
        <v>ugovor u realizaciji</v>
      </c>
      <c r="AF23" s="199"/>
    </row>
    <row r="24" spans="1:33" s="1" customFormat="1" ht="70.150000000000006" hidden="1" customHeight="1" x14ac:dyDescent="0.25">
      <c r="A24" s="27"/>
      <c r="B24" s="28" t="s">
        <v>80</v>
      </c>
      <c r="C24" s="29">
        <v>4200378810004</v>
      </c>
      <c r="D24" s="29">
        <v>200378810004</v>
      </c>
      <c r="E24" s="30" t="s">
        <v>81</v>
      </c>
      <c r="F24" s="30"/>
      <c r="G24" s="32"/>
      <c r="H24" s="30" t="s">
        <v>228</v>
      </c>
      <c r="I24" s="32">
        <v>44089</v>
      </c>
      <c r="J24" s="32">
        <v>44454</v>
      </c>
      <c r="K24" s="75" t="s">
        <v>257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21"/>
      <c r="Y24" s="21"/>
      <c r="Z24" s="21"/>
      <c r="AA24" s="58"/>
      <c r="AB24" s="77">
        <v>3787.13</v>
      </c>
      <c r="AC24" s="77">
        <v>1212.8699999999999</v>
      </c>
      <c r="AD24" s="34"/>
      <c r="AE24" s="198" t="str">
        <f t="shared" si="1"/>
        <v>ugovor u realizaciji</v>
      </c>
      <c r="AF24" s="199"/>
    </row>
    <row r="25" spans="1:33" s="1" customFormat="1" ht="72.599999999999994" customHeight="1" x14ac:dyDescent="0.25">
      <c r="A25" s="35">
        <v>16</v>
      </c>
      <c r="B25" s="36" t="s">
        <v>84</v>
      </c>
      <c r="C25" s="37">
        <v>4218068540003</v>
      </c>
      <c r="D25" s="37">
        <v>218068540003</v>
      </c>
      <c r="E25" s="38" t="s">
        <v>85</v>
      </c>
      <c r="F25" s="38"/>
      <c r="G25" s="38" t="s">
        <v>202</v>
      </c>
      <c r="H25" s="38" t="s">
        <v>41</v>
      </c>
      <c r="I25" s="40" t="s">
        <v>86</v>
      </c>
      <c r="J25" s="40" t="s">
        <v>87</v>
      </c>
      <c r="K25" s="76" t="s">
        <v>258</v>
      </c>
      <c r="L25" s="47"/>
      <c r="M25" s="47"/>
      <c r="N25" s="47"/>
      <c r="O25" s="47"/>
      <c r="P25" s="47"/>
      <c r="Q25" s="47"/>
      <c r="R25" s="47"/>
      <c r="S25" s="47"/>
      <c r="T25" s="47">
        <v>616.41</v>
      </c>
      <c r="U25" s="47"/>
      <c r="V25" s="47"/>
      <c r="W25" s="47"/>
      <c r="X25" s="22" t="e">
        <f t="shared" si="0"/>
        <v>#VALUE!</v>
      </c>
      <c r="Y25" s="22"/>
      <c r="Z25" s="22"/>
      <c r="AA25" s="59"/>
      <c r="AB25" s="47">
        <v>2294.17</v>
      </c>
      <c r="AC25" s="47">
        <v>13185.83</v>
      </c>
      <c r="AD25" s="42"/>
      <c r="AE25" s="198" t="str">
        <f t="shared" si="1"/>
        <v>ugovor u realizaciji</v>
      </c>
      <c r="AF25" s="199"/>
    </row>
    <row r="26" spans="1:33" s="1" customFormat="1" ht="69.599999999999994" hidden="1" customHeight="1" x14ac:dyDescent="0.25">
      <c r="A26" s="35"/>
      <c r="B26" s="36" t="s">
        <v>84</v>
      </c>
      <c r="C26" s="37">
        <v>4218068540003</v>
      </c>
      <c r="D26" s="37">
        <v>218068540003</v>
      </c>
      <c r="E26" s="38" t="s">
        <v>85</v>
      </c>
      <c r="F26" s="38"/>
      <c r="G26" s="38"/>
      <c r="H26" s="38" t="s">
        <v>228</v>
      </c>
      <c r="I26" s="40">
        <v>44090</v>
      </c>
      <c r="J26" s="40">
        <v>44458</v>
      </c>
      <c r="K26" s="76" t="s">
        <v>259</v>
      </c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22"/>
      <c r="Y26" s="22"/>
      <c r="Z26" s="22"/>
      <c r="AA26" s="59"/>
      <c r="AB26" s="77">
        <v>2294.17</v>
      </c>
      <c r="AC26" s="77">
        <v>2705.83</v>
      </c>
      <c r="AD26" s="42"/>
      <c r="AE26" s="198" t="str">
        <f t="shared" si="1"/>
        <v>ugovor u realizaciji</v>
      </c>
      <c r="AF26" s="199"/>
    </row>
    <row r="27" spans="1:33" s="1" customFormat="1" ht="70.900000000000006" customHeight="1" x14ac:dyDescent="0.25">
      <c r="A27" s="27">
        <v>17</v>
      </c>
      <c r="B27" s="28" t="s">
        <v>88</v>
      </c>
      <c r="C27" s="29"/>
      <c r="D27" s="29"/>
      <c r="E27" s="30" t="s">
        <v>89</v>
      </c>
      <c r="F27" s="30"/>
      <c r="G27" s="30" t="s">
        <v>226</v>
      </c>
      <c r="H27" s="30" t="s">
        <v>90</v>
      </c>
      <c r="I27" s="32" t="s">
        <v>91</v>
      </c>
      <c r="J27" s="32" t="s">
        <v>92</v>
      </c>
      <c r="K27" s="73" t="s">
        <v>272</v>
      </c>
      <c r="L27" s="45"/>
      <c r="M27" s="45"/>
      <c r="N27" s="45"/>
      <c r="O27" s="45"/>
      <c r="P27" s="45"/>
      <c r="Q27" s="45"/>
      <c r="R27" s="45"/>
      <c r="S27" s="45"/>
      <c r="T27" s="45"/>
      <c r="U27" s="45">
        <v>940.94</v>
      </c>
      <c r="V27" s="45"/>
      <c r="W27" s="45"/>
      <c r="X27" s="21" t="e">
        <f t="shared" si="0"/>
        <v>#VALUE!</v>
      </c>
      <c r="Y27" s="21"/>
      <c r="Z27" s="21"/>
      <c r="AA27" s="58"/>
      <c r="AB27" s="45">
        <v>1203.93</v>
      </c>
      <c r="AC27" s="45">
        <v>7616.07</v>
      </c>
      <c r="AD27" s="34"/>
      <c r="AE27" s="198" t="str">
        <f t="shared" si="1"/>
        <v>ugovor u realizaciji</v>
      </c>
      <c r="AF27" s="199"/>
    </row>
    <row r="28" spans="1:33" s="1" customFormat="1" ht="69" customHeight="1" x14ac:dyDescent="0.25">
      <c r="A28" s="35">
        <v>18</v>
      </c>
      <c r="B28" s="36" t="s">
        <v>93</v>
      </c>
      <c r="C28" s="37">
        <v>421866310009</v>
      </c>
      <c r="D28" s="37">
        <v>201866310009</v>
      </c>
      <c r="E28" s="38" t="s">
        <v>94</v>
      </c>
      <c r="F28" s="38"/>
      <c r="G28" s="38" t="s">
        <v>203</v>
      </c>
      <c r="H28" s="38" t="s">
        <v>30</v>
      </c>
      <c r="I28" s="40" t="s">
        <v>95</v>
      </c>
      <c r="J28" s="40" t="s">
        <v>96</v>
      </c>
      <c r="K28" s="72" t="s">
        <v>273</v>
      </c>
      <c r="L28" s="47"/>
      <c r="M28" s="47"/>
      <c r="N28" s="47"/>
      <c r="O28" s="47"/>
      <c r="P28" s="47"/>
      <c r="Q28" s="47"/>
      <c r="R28" s="47"/>
      <c r="S28" s="47"/>
      <c r="T28" s="47"/>
      <c r="U28" s="47">
        <v>512.82000000000005</v>
      </c>
      <c r="V28" s="47"/>
      <c r="W28" s="47"/>
      <c r="X28" s="22" t="e">
        <f t="shared" si="0"/>
        <v>#VALUE!</v>
      </c>
      <c r="Y28" s="22"/>
      <c r="Z28" s="22"/>
      <c r="AA28" s="62">
        <v>44053</v>
      </c>
      <c r="AB28" s="47">
        <v>4960</v>
      </c>
      <c r="AC28" s="47">
        <v>0</v>
      </c>
      <c r="AD28" s="42"/>
      <c r="AE28" s="198" t="str">
        <f t="shared" si="1"/>
        <v>ugovor realizovan</v>
      </c>
      <c r="AF28" s="199"/>
    </row>
    <row r="29" spans="1:33" s="1" customFormat="1" ht="66.599999999999994" customHeight="1" x14ac:dyDescent="0.25">
      <c r="A29" s="27">
        <v>19</v>
      </c>
      <c r="B29" s="28" t="s">
        <v>97</v>
      </c>
      <c r="C29" s="48">
        <v>4200326930001</v>
      </c>
      <c r="D29" s="48">
        <v>200326930001</v>
      </c>
      <c r="E29" s="30" t="s">
        <v>98</v>
      </c>
      <c r="F29" s="30"/>
      <c r="G29" s="30" t="s">
        <v>204</v>
      </c>
      <c r="H29" s="30" t="s">
        <v>41</v>
      </c>
      <c r="I29" s="32" t="s">
        <v>99</v>
      </c>
      <c r="J29" s="32" t="s">
        <v>100</v>
      </c>
      <c r="K29" s="73" t="s">
        <v>280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>
        <v>503.97</v>
      </c>
      <c r="W29" s="45">
        <v>1790.18</v>
      </c>
      <c r="X29" s="21" t="e">
        <f t="shared" si="0"/>
        <v>#VALUE!</v>
      </c>
      <c r="Y29" s="21"/>
      <c r="Z29" s="21"/>
      <c r="AA29" s="58"/>
      <c r="AB29" s="45">
        <v>10833.2</v>
      </c>
      <c r="AC29" s="45">
        <v>63.2</v>
      </c>
      <c r="AD29" s="34"/>
      <c r="AE29" s="198" t="str">
        <f t="shared" si="1"/>
        <v>ugovor u realizaciji</v>
      </c>
      <c r="AF29" s="199"/>
    </row>
    <row r="30" spans="1:33" s="1" customFormat="1" ht="67.900000000000006" customHeight="1" x14ac:dyDescent="0.25">
      <c r="A30" s="35">
        <v>20</v>
      </c>
      <c r="B30" s="36" t="s">
        <v>101</v>
      </c>
      <c r="C30" s="37">
        <v>4200111220003</v>
      </c>
      <c r="D30" s="37">
        <v>200111220003</v>
      </c>
      <c r="E30" s="38" t="s">
        <v>102</v>
      </c>
      <c r="F30" s="38"/>
      <c r="G30" s="38" t="s">
        <v>205</v>
      </c>
      <c r="H30" s="38" t="s">
        <v>30</v>
      </c>
      <c r="I30" s="40" t="s">
        <v>103</v>
      </c>
      <c r="J30" s="40" t="s">
        <v>104</v>
      </c>
      <c r="K30" s="72" t="s">
        <v>260</v>
      </c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>
        <v>1803.42</v>
      </c>
      <c r="X30" s="22" t="e">
        <f t="shared" si="0"/>
        <v>#VALUE!</v>
      </c>
      <c r="Y30" s="22"/>
      <c r="Z30" s="22"/>
      <c r="AA30" s="59"/>
      <c r="AB30" s="47">
        <v>1495</v>
      </c>
      <c r="AC30" s="47">
        <v>3805</v>
      </c>
      <c r="AD30" s="42"/>
      <c r="AE30" s="198" t="str">
        <f t="shared" si="1"/>
        <v>ugovor u realizaciji</v>
      </c>
      <c r="AF30" s="199"/>
    </row>
    <row r="31" spans="1:33" s="1" customFormat="1" ht="67.900000000000006" customHeight="1" x14ac:dyDescent="0.25">
      <c r="A31" s="27">
        <v>21</v>
      </c>
      <c r="B31" s="28" t="s">
        <v>105</v>
      </c>
      <c r="C31" s="29">
        <v>4302663400003</v>
      </c>
      <c r="D31" s="29"/>
      <c r="E31" s="30" t="s">
        <v>89</v>
      </c>
      <c r="F31" s="30"/>
      <c r="G31" s="30" t="s">
        <v>226</v>
      </c>
      <c r="H31" s="30" t="s">
        <v>90</v>
      </c>
      <c r="I31" s="32" t="s">
        <v>106</v>
      </c>
      <c r="J31" s="32" t="s">
        <v>107</v>
      </c>
      <c r="K31" s="73" t="s">
        <v>261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21" t="e">
        <f t="shared" si="0"/>
        <v>#VALUE!</v>
      </c>
      <c r="Y31" s="21"/>
      <c r="Z31" s="21"/>
      <c r="AA31" s="58"/>
      <c r="AB31" s="45">
        <v>7700</v>
      </c>
      <c r="AC31" s="45">
        <v>700</v>
      </c>
      <c r="AD31" s="34"/>
      <c r="AE31" s="198" t="str">
        <f t="shared" si="1"/>
        <v>ugovor u realizaciji</v>
      </c>
      <c r="AF31" s="199"/>
    </row>
    <row r="32" spans="1:33" s="1" customFormat="1" ht="67.150000000000006" customHeight="1" x14ac:dyDescent="0.25">
      <c r="A32" s="35">
        <v>22</v>
      </c>
      <c r="B32" s="36" t="s">
        <v>108</v>
      </c>
      <c r="C32" s="37">
        <v>4200303990007</v>
      </c>
      <c r="D32" s="37">
        <v>200303990007</v>
      </c>
      <c r="E32" s="38" t="s">
        <v>109</v>
      </c>
      <c r="F32" s="38"/>
      <c r="G32" s="38" t="s">
        <v>206</v>
      </c>
      <c r="H32" s="38" t="s">
        <v>41</v>
      </c>
      <c r="I32" s="40" t="s">
        <v>110</v>
      </c>
      <c r="J32" s="40" t="s">
        <v>111</v>
      </c>
      <c r="K32" s="72" t="s">
        <v>262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22" t="e">
        <f t="shared" si="0"/>
        <v>#VALUE!</v>
      </c>
      <c r="Y32" s="22"/>
      <c r="Z32" s="22"/>
      <c r="AA32" s="59"/>
      <c r="AB32" s="47">
        <v>8173.79</v>
      </c>
      <c r="AC32" s="47">
        <v>3810.81</v>
      </c>
      <c r="AD32" s="42"/>
      <c r="AE32" s="198" t="str">
        <f t="shared" si="1"/>
        <v>ugovor u realizaciji</v>
      </c>
      <c r="AF32" s="199"/>
    </row>
    <row r="33" spans="1:32" s="1" customFormat="1" ht="67.900000000000006" hidden="1" customHeight="1" x14ac:dyDescent="0.25">
      <c r="A33" s="35"/>
      <c r="B33" s="36" t="s">
        <v>108</v>
      </c>
      <c r="C33" s="37">
        <v>4200303990007</v>
      </c>
      <c r="D33" s="37">
        <v>200303990007</v>
      </c>
      <c r="E33" s="38" t="s">
        <v>234</v>
      </c>
      <c r="F33" s="38"/>
      <c r="G33" s="38"/>
      <c r="H33" s="38" t="s">
        <v>228</v>
      </c>
      <c r="I33" s="40">
        <v>44152</v>
      </c>
      <c r="J33" s="40">
        <v>44517</v>
      </c>
      <c r="K33" s="72" t="s">
        <v>263</v>
      </c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22"/>
      <c r="Y33" s="22"/>
      <c r="Z33" s="22"/>
      <c r="AA33" s="59"/>
      <c r="AB33" s="77">
        <v>4929.84</v>
      </c>
      <c r="AC33" s="77">
        <v>70.16</v>
      </c>
      <c r="AD33" s="42"/>
      <c r="AE33" s="198" t="str">
        <f t="shared" si="1"/>
        <v>ugovor u realizaciji</v>
      </c>
      <c r="AF33" s="199"/>
    </row>
    <row r="34" spans="1:32" s="1" customFormat="1" ht="67.900000000000006" hidden="1" customHeight="1" x14ac:dyDescent="0.25">
      <c r="A34" s="35"/>
      <c r="B34" s="36" t="s">
        <v>108</v>
      </c>
      <c r="C34" s="37">
        <v>4200303990007</v>
      </c>
      <c r="D34" s="37">
        <v>200303990007</v>
      </c>
      <c r="E34" s="38" t="s">
        <v>234</v>
      </c>
      <c r="F34" s="38"/>
      <c r="G34" s="38"/>
      <c r="H34" s="38" t="s">
        <v>229</v>
      </c>
      <c r="I34" s="40">
        <v>43955</v>
      </c>
      <c r="J34" s="40">
        <v>44320</v>
      </c>
      <c r="K34" s="72" t="s">
        <v>264</v>
      </c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22"/>
      <c r="Y34" s="22"/>
      <c r="Z34" s="22"/>
      <c r="AA34" s="59"/>
      <c r="AB34" s="77">
        <v>2513.54</v>
      </c>
      <c r="AC34" s="77">
        <v>486.46</v>
      </c>
      <c r="AD34" s="42"/>
      <c r="AE34" s="198" t="str">
        <f t="shared" si="1"/>
        <v>ugovor u realizaciji</v>
      </c>
      <c r="AF34" s="199"/>
    </row>
    <row r="35" spans="1:32" s="1" customFormat="1" ht="73.150000000000006" hidden="1" customHeight="1" x14ac:dyDescent="0.25">
      <c r="A35" s="35"/>
      <c r="B35" s="36" t="s">
        <v>108</v>
      </c>
      <c r="C35" s="37">
        <v>4200303990007</v>
      </c>
      <c r="D35" s="37">
        <v>200303990007</v>
      </c>
      <c r="E35" s="38" t="s">
        <v>234</v>
      </c>
      <c r="F35" s="38"/>
      <c r="G35" s="38"/>
      <c r="H35" s="38" t="s">
        <v>230</v>
      </c>
      <c r="I35" s="40">
        <v>44077</v>
      </c>
      <c r="J35" s="40">
        <v>44442</v>
      </c>
      <c r="K35" s="72" t="s">
        <v>265</v>
      </c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22"/>
      <c r="Y35" s="22"/>
      <c r="Z35" s="22"/>
      <c r="AA35" s="59"/>
      <c r="AB35" s="77">
        <v>730.41</v>
      </c>
      <c r="AC35" s="77">
        <v>269.58999999999997</v>
      </c>
      <c r="AD35" s="42"/>
      <c r="AE35" s="198" t="str">
        <f t="shared" si="1"/>
        <v>ugovor u realizaciji</v>
      </c>
      <c r="AF35" s="199"/>
    </row>
    <row r="36" spans="1:32" s="1" customFormat="1" ht="73.150000000000006" hidden="1" customHeight="1" x14ac:dyDescent="0.25">
      <c r="A36" s="35"/>
      <c r="B36" s="36" t="s">
        <v>108</v>
      </c>
      <c r="C36" s="37">
        <v>4200303990007</v>
      </c>
      <c r="D36" s="37">
        <v>200303990007</v>
      </c>
      <c r="E36" s="38" t="s">
        <v>109</v>
      </c>
      <c r="F36" s="38"/>
      <c r="G36" s="38"/>
      <c r="H36" s="38" t="s">
        <v>233</v>
      </c>
      <c r="I36" s="40">
        <v>44103</v>
      </c>
      <c r="J36" s="40" t="s">
        <v>232</v>
      </c>
      <c r="K36" s="72" t="s">
        <v>266</v>
      </c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22"/>
      <c r="Y36" s="22"/>
      <c r="Z36" s="22"/>
      <c r="AA36" s="59"/>
      <c r="AB36" s="77">
        <v>0</v>
      </c>
      <c r="AC36" s="77">
        <v>946</v>
      </c>
      <c r="AD36" s="42"/>
      <c r="AE36" s="198" t="str">
        <f t="shared" si="1"/>
        <v>ugovor u realizaciji</v>
      </c>
      <c r="AF36" s="199"/>
    </row>
    <row r="37" spans="1:32" s="10" customFormat="1" ht="66.599999999999994" customHeight="1" x14ac:dyDescent="0.25">
      <c r="A37" s="27">
        <v>23</v>
      </c>
      <c r="B37" s="45" t="s">
        <v>112</v>
      </c>
      <c r="C37" s="29">
        <v>4200086440001</v>
      </c>
      <c r="D37" s="29">
        <v>200086440001</v>
      </c>
      <c r="E37" s="30" t="s">
        <v>113</v>
      </c>
      <c r="F37" s="30"/>
      <c r="G37" s="30" t="s">
        <v>207</v>
      </c>
      <c r="H37" s="30" t="s">
        <v>30</v>
      </c>
      <c r="I37" s="32" t="s">
        <v>114</v>
      </c>
      <c r="J37" s="32" t="s">
        <v>115</v>
      </c>
      <c r="K37" s="73" t="s">
        <v>267</v>
      </c>
      <c r="L37" s="45"/>
      <c r="M37" s="45"/>
      <c r="N37" s="45"/>
      <c r="O37" s="45"/>
      <c r="P37" s="45">
        <v>2496</v>
      </c>
      <c r="Q37" s="45"/>
      <c r="R37" s="45"/>
      <c r="S37" s="45"/>
      <c r="T37" s="45"/>
      <c r="U37" s="45"/>
      <c r="V37" s="45"/>
      <c r="W37" s="45"/>
      <c r="X37" s="21" t="e">
        <f t="shared" si="0"/>
        <v>#VALUE!</v>
      </c>
      <c r="Y37" s="21"/>
      <c r="Z37" s="21"/>
      <c r="AA37" s="58"/>
      <c r="AB37" s="45">
        <v>1653.85</v>
      </c>
      <c r="AC37" s="45">
        <v>149.57</v>
      </c>
      <c r="AD37" s="34"/>
      <c r="AE37" s="198" t="str">
        <f t="shared" si="1"/>
        <v>ugovor u realizaciji</v>
      </c>
      <c r="AF37" s="199"/>
    </row>
    <row r="38" spans="1:32" s="1" customFormat="1" ht="67.900000000000006" customHeight="1" x14ac:dyDescent="0.25">
      <c r="A38" s="35">
        <v>24</v>
      </c>
      <c r="B38" s="36" t="s">
        <v>118</v>
      </c>
      <c r="C38" s="37"/>
      <c r="D38" s="37"/>
      <c r="E38" s="38" t="s">
        <v>89</v>
      </c>
      <c r="F38" s="38"/>
      <c r="G38" s="38" t="s">
        <v>226</v>
      </c>
      <c r="H38" s="38" t="s">
        <v>90</v>
      </c>
      <c r="I38" s="40" t="s">
        <v>116</v>
      </c>
      <c r="J38" s="40" t="s">
        <v>117</v>
      </c>
      <c r="K38" s="72" t="s">
        <v>268</v>
      </c>
      <c r="L38" s="47"/>
      <c r="M38" s="47"/>
      <c r="N38" s="47">
        <v>5993.19</v>
      </c>
      <c r="O38" s="47"/>
      <c r="P38" s="47"/>
      <c r="Q38" s="47"/>
      <c r="R38" s="47"/>
      <c r="S38" s="47"/>
      <c r="T38" s="47"/>
      <c r="U38" s="47"/>
      <c r="V38" s="47"/>
      <c r="W38" s="47"/>
      <c r="X38" s="22" t="e">
        <f t="shared" si="0"/>
        <v>#VALUE!</v>
      </c>
      <c r="Y38" s="22"/>
      <c r="Z38" s="22"/>
      <c r="AA38" s="62">
        <v>44229</v>
      </c>
      <c r="AB38" s="47">
        <v>1300</v>
      </c>
      <c r="AC38" s="47">
        <v>0</v>
      </c>
      <c r="AD38" s="42"/>
      <c r="AE38" s="198" t="str">
        <f t="shared" si="1"/>
        <v>ugovor realizovan</v>
      </c>
      <c r="AF38" s="199"/>
    </row>
    <row r="39" spans="1:32" s="1" customFormat="1" ht="69.599999999999994" customHeight="1" x14ac:dyDescent="0.25">
      <c r="A39" s="27">
        <v>25</v>
      </c>
      <c r="B39" s="53" t="s">
        <v>119</v>
      </c>
      <c r="C39" s="29">
        <v>4201613880003</v>
      </c>
      <c r="D39" s="53"/>
      <c r="E39" s="30" t="s">
        <v>120</v>
      </c>
      <c r="F39" s="30"/>
      <c r="G39" s="30" t="s">
        <v>235</v>
      </c>
      <c r="H39" s="30" t="s">
        <v>121</v>
      </c>
      <c r="I39" s="32" t="s">
        <v>122</v>
      </c>
      <c r="J39" s="32" t="s">
        <v>123</v>
      </c>
      <c r="K39" s="73" t="s">
        <v>279</v>
      </c>
      <c r="L39" s="34"/>
      <c r="M39" s="34"/>
      <c r="N39" s="34">
        <v>5937.15</v>
      </c>
      <c r="O39" s="34"/>
      <c r="P39" s="34"/>
      <c r="Q39" s="34"/>
      <c r="R39" s="34"/>
      <c r="S39" s="34"/>
      <c r="T39" s="34"/>
      <c r="U39" s="34"/>
      <c r="V39" s="34"/>
      <c r="W39" s="34"/>
      <c r="X39" s="19" t="e">
        <f t="shared" si="0"/>
        <v>#VALUE!</v>
      </c>
      <c r="Y39" s="19"/>
      <c r="Z39" s="21"/>
      <c r="AA39" s="58"/>
      <c r="AB39" s="45">
        <v>2051.2800000000002</v>
      </c>
      <c r="AC39" s="45">
        <v>0</v>
      </c>
      <c r="AD39" s="34"/>
      <c r="AE39" s="198" t="str">
        <f t="shared" si="1"/>
        <v>ugovor realizovan</v>
      </c>
      <c r="AF39" s="199"/>
    </row>
    <row r="40" spans="1:32" s="9" customFormat="1" ht="39.75" customHeight="1" x14ac:dyDescent="0.2">
      <c r="A40" s="183"/>
      <c r="B40" s="184"/>
      <c r="C40" s="49"/>
      <c r="D40" s="49"/>
      <c r="E40" s="49"/>
      <c r="F40" s="50"/>
      <c r="G40" s="50"/>
      <c r="H40" s="50"/>
      <c r="I40" s="54"/>
      <c r="J40" s="54"/>
      <c r="K40" s="70"/>
      <c r="L40" s="51">
        <f t="shared" ref="L40:X40" si="2">SUM(L6:L39)</f>
        <v>0</v>
      </c>
      <c r="M40" s="51">
        <f t="shared" si="2"/>
        <v>0</v>
      </c>
      <c r="N40" s="51">
        <f t="shared" si="2"/>
        <v>11930.34</v>
      </c>
      <c r="O40" s="51">
        <f t="shared" si="2"/>
        <v>2493.2800000000002</v>
      </c>
      <c r="P40" s="51">
        <f t="shared" si="2"/>
        <v>3196.19</v>
      </c>
      <c r="Q40" s="51">
        <f t="shared" si="2"/>
        <v>1628.99</v>
      </c>
      <c r="R40" s="51">
        <f t="shared" si="2"/>
        <v>3010.4399999999996</v>
      </c>
      <c r="S40" s="51">
        <f t="shared" si="2"/>
        <v>1130.32</v>
      </c>
      <c r="T40" s="51">
        <f t="shared" si="2"/>
        <v>7323.86</v>
      </c>
      <c r="U40" s="51">
        <f t="shared" si="2"/>
        <v>7457.6200000000008</v>
      </c>
      <c r="V40" s="51">
        <f t="shared" si="2"/>
        <v>5246.82</v>
      </c>
      <c r="W40" s="51">
        <f t="shared" si="2"/>
        <v>10111.439999999999</v>
      </c>
      <c r="X40" s="51" t="e">
        <f t="shared" si="2"/>
        <v>#VALUE!</v>
      </c>
      <c r="Y40" s="51"/>
      <c r="Z40" s="78"/>
      <c r="AA40" s="54"/>
      <c r="AB40" s="79"/>
      <c r="AC40" s="79"/>
      <c r="AD40" s="51"/>
      <c r="AE40" s="198"/>
      <c r="AF40" s="199"/>
    </row>
    <row r="41" spans="1:32" ht="28.15" customHeight="1" x14ac:dyDescent="0.25">
      <c r="J41" s="3"/>
      <c r="AC41" s="68"/>
    </row>
  </sheetData>
  <mergeCells count="57">
    <mergeCell ref="AE36:AF36"/>
    <mergeCell ref="AE37:AF37"/>
    <mergeCell ref="AE38:AF38"/>
    <mergeCell ref="AE39:AF39"/>
    <mergeCell ref="AE40:AF40"/>
    <mergeCell ref="AE31:AF31"/>
    <mergeCell ref="AE32:AF32"/>
    <mergeCell ref="AE33:AF33"/>
    <mergeCell ref="AE34:AF34"/>
    <mergeCell ref="AE35:AF35"/>
    <mergeCell ref="AE26:AF26"/>
    <mergeCell ref="AE27:AF27"/>
    <mergeCell ref="AE28:AF28"/>
    <mergeCell ref="AE29:AF29"/>
    <mergeCell ref="AE30:AF30"/>
    <mergeCell ref="AE21:AF21"/>
    <mergeCell ref="AE22:AF22"/>
    <mergeCell ref="AE23:AF23"/>
    <mergeCell ref="AE24:AF24"/>
    <mergeCell ref="AE25:AF25"/>
    <mergeCell ref="AE16:AF16"/>
    <mergeCell ref="AE17:AF17"/>
    <mergeCell ref="AE18:AF18"/>
    <mergeCell ref="AE19:AF19"/>
    <mergeCell ref="AE20:AF20"/>
    <mergeCell ref="AE11:AF11"/>
    <mergeCell ref="AE12:AF12"/>
    <mergeCell ref="AE13:AF13"/>
    <mergeCell ref="AE14:AF14"/>
    <mergeCell ref="AE15:AF15"/>
    <mergeCell ref="AE6:AF6"/>
    <mergeCell ref="AE7:AF7"/>
    <mergeCell ref="AE8:AF8"/>
    <mergeCell ref="AE9:AF9"/>
    <mergeCell ref="AE10:AF10"/>
    <mergeCell ref="AC2:AC5"/>
    <mergeCell ref="AE2:AF5"/>
    <mergeCell ref="A40:B40"/>
    <mergeCell ref="Y2:Y5"/>
    <mergeCell ref="Z2:Z5"/>
    <mergeCell ref="AA2:AA5"/>
    <mergeCell ref="AD2:AD5"/>
    <mergeCell ref="AB2:AB5"/>
    <mergeCell ref="X2:X5"/>
    <mergeCell ref="A2:A5"/>
    <mergeCell ref="E2:E5"/>
    <mergeCell ref="F2:F5"/>
    <mergeCell ref="G2:G5"/>
    <mergeCell ref="I2:I5"/>
    <mergeCell ref="J2:J5"/>
    <mergeCell ref="K2:K5"/>
    <mergeCell ref="L2:W2"/>
    <mergeCell ref="B2:D3"/>
    <mergeCell ref="B4:B5"/>
    <mergeCell ref="C4:C5"/>
    <mergeCell ref="D4:D5"/>
    <mergeCell ref="H2:H5"/>
  </mergeCells>
  <conditionalFormatting sqref="AE6:AE40">
    <cfRule type="cellIs" dxfId="4" priority="110" operator="equal">
      <formula>"UGOVOR IZVRŠEN"</formula>
    </cfRule>
    <cfRule type="iconSet" priority="111">
      <iconSet iconSet="3TrafficLights2">
        <cfvo type="percent" val="0"/>
        <cfvo type="percent" val="33"/>
        <cfvo type="percent" val="67"/>
      </iconSet>
    </cfRule>
  </conditionalFormatting>
  <conditionalFormatting sqref="AE6:AF3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{215B4E3F-3350-4247-A7AA-E390CF169DC9}</x14:id>
        </ext>
      </extLst>
    </cfRule>
  </conditionalFormatting>
  <pageMargins left="0.25" right="0.25" top="0.75" bottom="0.75" header="0.3" footer="0.3"/>
  <pageSetup paperSize="9" scale="37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5B4E3F-3350-4247-A7AA-E390CF169D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V37"/>
  <sheetViews>
    <sheetView topLeftCell="G18" zoomScale="70" zoomScaleNormal="70" workbookViewId="0">
      <selection activeCell="G20" sqref="G20"/>
    </sheetView>
  </sheetViews>
  <sheetFormatPr defaultColWidth="9.140625" defaultRowHeight="28.15" customHeight="1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1.42578125" style="3" customWidth="1"/>
    <col min="21" max="21" width="12" style="3" customWidth="1"/>
    <col min="22" max="23" width="12.28515625" style="3" customWidth="1"/>
    <col min="24" max="24" width="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29" style="4" customWidth="1"/>
    <col min="32" max="32" width="0.28515625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44887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01" t="s">
        <v>0</v>
      </c>
      <c r="B2" s="170" t="s">
        <v>1</v>
      </c>
      <c r="C2" s="171"/>
      <c r="D2" s="172"/>
      <c r="E2" s="195" t="s">
        <v>2</v>
      </c>
      <c r="F2" s="169" t="s">
        <v>3</v>
      </c>
      <c r="G2" s="196" t="s">
        <v>179</v>
      </c>
      <c r="H2" s="178" t="s">
        <v>29</v>
      </c>
      <c r="I2" s="197" t="s">
        <v>4</v>
      </c>
      <c r="J2" s="197" t="s">
        <v>5</v>
      </c>
      <c r="K2" s="197" t="s">
        <v>185</v>
      </c>
      <c r="L2" s="169" t="s">
        <v>286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 t="s">
        <v>21</v>
      </c>
      <c r="Y2" s="185" t="s">
        <v>181</v>
      </c>
      <c r="Z2" s="188" t="s">
        <v>182</v>
      </c>
      <c r="AA2" s="178" t="s">
        <v>183</v>
      </c>
      <c r="AB2" s="191" t="s">
        <v>186</v>
      </c>
      <c r="AC2" s="181" t="s">
        <v>6</v>
      </c>
      <c r="AD2" s="185" t="s">
        <v>184</v>
      </c>
      <c r="AE2" s="200" t="s">
        <v>23</v>
      </c>
      <c r="AF2" s="200"/>
    </row>
    <row r="3" spans="1:47" s="2" customFormat="1" ht="28.15" customHeight="1" x14ac:dyDescent="0.25">
      <c r="A3" s="201"/>
      <c r="B3" s="173"/>
      <c r="C3" s="174"/>
      <c r="D3" s="175"/>
      <c r="E3" s="195"/>
      <c r="F3" s="169"/>
      <c r="G3" s="196"/>
      <c r="H3" s="179"/>
      <c r="I3" s="197"/>
      <c r="J3" s="197"/>
      <c r="K3" s="197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169"/>
      <c r="Y3" s="186"/>
      <c r="Z3" s="189"/>
      <c r="AA3" s="179"/>
      <c r="AB3" s="192"/>
      <c r="AC3" s="181"/>
      <c r="AD3" s="186"/>
      <c r="AE3" s="200"/>
      <c r="AF3" s="200"/>
    </row>
    <row r="4" spans="1:47" s="2" customFormat="1" ht="28.15" customHeight="1" x14ac:dyDescent="0.25">
      <c r="A4" s="201"/>
      <c r="B4" s="176" t="s">
        <v>180</v>
      </c>
      <c r="C4" s="176" t="s">
        <v>24</v>
      </c>
      <c r="D4" s="176" t="s">
        <v>25</v>
      </c>
      <c r="E4" s="195"/>
      <c r="F4" s="169"/>
      <c r="G4" s="196"/>
      <c r="H4" s="179"/>
      <c r="I4" s="197"/>
      <c r="J4" s="197"/>
      <c r="K4" s="197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169"/>
      <c r="Y4" s="186"/>
      <c r="Z4" s="189"/>
      <c r="AA4" s="179"/>
      <c r="AB4" s="192"/>
      <c r="AC4" s="181"/>
      <c r="AD4" s="186"/>
      <c r="AE4" s="200"/>
      <c r="AF4" s="200"/>
    </row>
    <row r="5" spans="1:47" s="2" customFormat="1" ht="39" customHeight="1" x14ac:dyDescent="0.25">
      <c r="A5" s="201"/>
      <c r="B5" s="177"/>
      <c r="C5" s="177"/>
      <c r="D5" s="177"/>
      <c r="E5" s="195"/>
      <c r="F5" s="169"/>
      <c r="G5" s="196"/>
      <c r="H5" s="180"/>
      <c r="I5" s="197"/>
      <c r="J5" s="197"/>
      <c r="K5" s="197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169"/>
      <c r="Y5" s="187"/>
      <c r="Z5" s="190"/>
      <c r="AA5" s="180"/>
      <c r="AB5" s="193"/>
      <c r="AC5" s="181"/>
      <c r="AD5" s="187"/>
      <c r="AE5" s="200"/>
      <c r="AF5" s="200"/>
    </row>
    <row r="6" spans="1:47" s="1" customFormat="1" ht="52.15" customHeight="1" x14ac:dyDescent="0.25">
      <c r="A6" s="27">
        <v>1</v>
      </c>
      <c r="B6" s="28" t="s">
        <v>124</v>
      </c>
      <c r="C6" s="85">
        <v>4201848090000</v>
      </c>
      <c r="D6" s="86">
        <v>201848090000</v>
      </c>
      <c r="E6" s="30" t="s">
        <v>125</v>
      </c>
      <c r="F6" s="31"/>
      <c r="G6" s="87" t="s">
        <v>208</v>
      </c>
      <c r="H6" s="30" t="s">
        <v>30</v>
      </c>
      <c r="I6" s="88" t="s">
        <v>126</v>
      </c>
      <c r="J6" s="88" t="s">
        <v>127</v>
      </c>
      <c r="K6" s="33" t="s">
        <v>248</v>
      </c>
      <c r="L6" s="34"/>
      <c r="M6" s="34"/>
      <c r="N6" s="34">
        <v>5500</v>
      </c>
      <c r="O6" s="34"/>
      <c r="P6" s="34"/>
      <c r="Q6" s="34"/>
      <c r="R6" s="34"/>
      <c r="S6" s="34"/>
      <c r="T6" s="34"/>
      <c r="U6" s="34"/>
      <c r="V6" s="34"/>
      <c r="W6" s="81"/>
      <c r="X6" s="19" t="e">
        <f>K6-L6-M6-N6-O6-P6-Q6-R6-S6-T6-U6-V6-W6</f>
        <v>#VALUE!</v>
      </c>
      <c r="Y6" s="19"/>
      <c r="Z6" s="19"/>
      <c r="AA6" s="56">
        <v>44265</v>
      </c>
      <c r="AB6" s="34">
        <v>5500</v>
      </c>
      <c r="AC6" s="82">
        <v>0</v>
      </c>
      <c r="AD6" s="34"/>
      <c r="AE6" s="198" t="str">
        <f>IF(AC6=0,"ugovor realizovan","ugovor u realizaciji")</f>
        <v>ugovor realizovan</v>
      </c>
      <c r="AF6" s="199"/>
    </row>
    <row r="7" spans="1:47" s="11" customFormat="1" ht="56.45" customHeight="1" x14ac:dyDescent="0.25">
      <c r="A7" s="35">
        <v>2</v>
      </c>
      <c r="B7" s="36" t="s">
        <v>178</v>
      </c>
      <c r="C7" s="89">
        <v>4200960550009</v>
      </c>
      <c r="D7" s="89">
        <v>200960550009</v>
      </c>
      <c r="E7" s="38" t="s">
        <v>130</v>
      </c>
      <c r="F7" s="39"/>
      <c r="G7" s="90" t="s">
        <v>215</v>
      </c>
      <c r="H7" s="38" t="s">
        <v>30</v>
      </c>
      <c r="I7" s="92" t="s">
        <v>128</v>
      </c>
      <c r="J7" s="92" t="s">
        <v>129</v>
      </c>
      <c r="K7" s="41" t="s">
        <v>236</v>
      </c>
      <c r="L7" s="42"/>
      <c r="M7" s="42"/>
      <c r="N7" s="42"/>
      <c r="O7" s="42"/>
      <c r="P7" s="42"/>
      <c r="Q7" s="42">
        <v>4800</v>
      </c>
      <c r="R7" s="42"/>
      <c r="S7" s="42"/>
      <c r="T7" s="42"/>
      <c r="U7" s="42"/>
      <c r="V7" s="42"/>
      <c r="W7" s="42"/>
      <c r="X7" s="20" t="e">
        <f t="shared" ref="X7:X22" si="0">K7-L7-M7-N7-O7-P7-Q7-R7-S7-T7-U7-V7-W7</f>
        <v>#VALUE!</v>
      </c>
      <c r="Y7" s="20"/>
      <c r="Z7" s="20"/>
      <c r="AA7" s="60">
        <v>44349</v>
      </c>
      <c r="AB7" s="65">
        <v>4800</v>
      </c>
      <c r="AC7" s="42">
        <v>0</v>
      </c>
      <c r="AD7" s="42"/>
      <c r="AE7" s="198" t="str">
        <f t="shared" ref="AE7:AE22" si="1">IF(AC7=0,"ugovor realizovan","ugovor u realizaciji")</f>
        <v>ugovor realizovan</v>
      </c>
      <c r="AF7" s="199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27">
        <v>3</v>
      </c>
      <c r="B8" s="28" t="s">
        <v>131</v>
      </c>
      <c r="C8" s="85">
        <v>4200067140005</v>
      </c>
      <c r="D8" s="85">
        <v>200067140005</v>
      </c>
      <c r="E8" s="30" t="s">
        <v>70</v>
      </c>
      <c r="F8" s="31"/>
      <c r="G8" s="87" t="s">
        <v>209</v>
      </c>
      <c r="H8" s="30" t="s">
        <v>30</v>
      </c>
      <c r="I8" s="93" t="s">
        <v>132</v>
      </c>
      <c r="J8" s="93" t="s">
        <v>133</v>
      </c>
      <c r="K8" s="43" t="s">
        <v>271</v>
      </c>
      <c r="L8" s="34">
        <v>235</v>
      </c>
      <c r="M8" s="34">
        <v>70</v>
      </c>
      <c r="N8" s="34">
        <v>325</v>
      </c>
      <c r="O8" s="34">
        <v>348</v>
      </c>
      <c r="P8" s="34">
        <v>255</v>
      </c>
      <c r="Q8" s="34">
        <v>325</v>
      </c>
      <c r="R8" s="34">
        <v>445</v>
      </c>
      <c r="S8" s="34">
        <v>605</v>
      </c>
      <c r="T8" s="34">
        <v>325</v>
      </c>
      <c r="U8" s="34">
        <v>525</v>
      </c>
      <c r="V8" s="34">
        <v>440</v>
      </c>
      <c r="W8" s="34"/>
      <c r="X8" s="19"/>
      <c r="Y8" s="19"/>
      <c r="Z8" s="19"/>
      <c r="AA8" s="80" t="s">
        <v>285</v>
      </c>
      <c r="AB8" s="82">
        <v>3908</v>
      </c>
      <c r="AC8" s="82">
        <v>10</v>
      </c>
      <c r="AD8" s="34"/>
      <c r="AE8" s="198" t="str">
        <f t="shared" si="1"/>
        <v>ugovor u realizaciji</v>
      </c>
      <c r="AF8" s="199"/>
      <c r="AG8" s="69"/>
    </row>
    <row r="9" spans="1:47" s="1" customFormat="1" ht="57" customHeight="1" x14ac:dyDescent="0.25">
      <c r="A9" s="35">
        <v>4</v>
      </c>
      <c r="B9" s="36" t="s">
        <v>134</v>
      </c>
      <c r="C9" s="89">
        <v>4200163020002</v>
      </c>
      <c r="D9" s="89">
        <v>200163020002</v>
      </c>
      <c r="E9" s="38" t="s">
        <v>135</v>
      </c>
      <c r="F9" s="39"/>
      <c r="G9" s="90" t="s">
        <v>212</v>
      </c>
      <c r="H9" s="44" t="s">
        <v>30</v>
      </c>
      <c r="I9" s="92" t="s">
        <v>136</v>
      </c>
      <c r="J9" s="92" t="s">
        <v>137</v>
      </c>
      <c r="K9" s="41" t="s">
        <v>246</v>
      </c>
      <c r="L9" s="42"/>
      <c r="M9" s="42"/>
      <c r="N9" s="42">
        <v>294.3</v>
      </c>
      <c r="O9" s="42">
        <v>207.84</v>
      </c>
      <c r="P9" s="42">
        <v>207.84</v>
      </c>
      <c r="Q9" s="42">
        <v>997.03</v>
      </c>
      <c r="R9" s="42">
        <v>328.58</v>
      </c>
      <c r="S9" s="42"/>
      <c r="T9" s="42">
        <v>483.64</v>
      </c>
      <c r="U9" s="42">
        <v>745.78</v>
      </c>
      <c r="V9" s="42">
        <v>1306.94</v>
      </c>
      <c r="W9" s="42"/>
      <c r="X9" s="20" t="e">
        <f t="shared" si="0"/>
        <v>#VALUE!</v>
      </c>
      <c r="Y9" s="20"/>
      <c r="Z9" s="20"/>
      <c r="AA9" s="57" t="s">
        <v>387</v>
      </c>
      <c r="AB9" s="42">
        <v>4570.95</v>
      </c>
      <c r="AC9" s="140">
        <v>89.73</v>
      </c>
      <c r="AD9" s="42"/>
      <c r="AE9" s="198" t="str">
        <f>IF(AC9=0,"ugovor AH10realizovan","ugovor u realizaciji")</f>
        <v>ugovor u realizaciji</v>
      </c>
      <c r="AF9" s="199"/>
    </row>
    <row r="10" spans="1:47" s="1" customFormat="1" ht="61.9" customHeight="1" x14ac:dyDescent="0.25">
      <c r="A10" s="27">
        <v>5</v>
      </c>
      <c r="B10" s="28" t="s">
        <v>138</v>
      </c>
      <c r="C10" s="85">
        <v>4202426120000</v>
      </c>
      <c r="D10" s="85">
        <v>202426120000</v>
      </c>
      <c r="E10" s="30" t="s">
        <v>139</v>
      </c>
      <c r="F10" s="31"/>
      <c r="G10" s="87" t="s">
        <v>211</v>
      </c>
      <c r="H10" s="30" t="s">
        <v>30</v>
      </c>
      <c r="I10" s="93" t="s">
        <v>140</v>
      </c>
      <c r="J10" s="93" t="s">
        <v>141</v>
      </c>
      <c r="K10" s="43" t="s">
        <v>241</v>
      </c>
      <c r="L10" s="34"/>
      <c r="M10" s="34">
        <v>50</v>
      </c>
      <c r="N10" s="34">
        <v>50</v>
      </c>
      <c r="O10" s="34">
        <v>50</v>
      </c>
      <c r="P10" s="34">
        <v>50</v>
      </c>
      <c r="Q10" s="34">
        <v>50</v>
      </c>
      <c r="R10" s="34">
        <v>50</v>
      </c>
      <c r="S10" s="34">
        <v>50</v>
      </c>
      <c r="T10" s="34">
        <v>50</v>
      </c>
      <c r="U10" s="34">
        <v>50</v>
      </c>
      <c r="V10" s="34">
        <v>50</v>
      </c>
      <c r="W10" s="34">
        <v>50</v>
      </c>
      <c r="X10" s="19" t="e">
        <f t="shared" si="0"/>
        <v>#VALUE!</v>
      </c>
      <c r="Y10" s="19"/>
      <c r="Z10" s="19"/>
      <c r="AA10" s="55"/>
      <c r="AB10" s="34">
        <v>550</v>
      </c>
      <c r="AC10" s="34">
        <v>50</v>
      </c>
      <c r="AD10" s="34"/>
      <c r="AE10" s="198" t="str">
        <f t="shared" si="1"/>
        <v>ugovor u realizaciji</v>
      </c>
      <c r="AF10" s="199"/>
    </row>
    <row r="11" spans="1:47" s="1" customFormat="1" ht="57" customHeight="1" x14ac:dyDescent="0.25">
      <c r="A11" s="35">
        <v>6</v>
      </c>
      <c r="B11" s="36" t="s">
        <v>142</v>
      </c>
      <c r="C11" s="89">
        <v>4200056290005</v>
      </c>
      <c r="D11" s="89">
        <v>200056290005</v>
      </c>
      <c r="E11" s="38" t="s">
        <v>143</v>
      </c>
      <c r="F11" s="39"/>
      <c r="G11" s="90" t="s">
        <v>213</v>
      </c>
      <c r="H11" s="38" t="s">
        <v>30</v>
      </c>
      <c r="I11" s="91" t="s">
        <v>144</v>
      </c>
      <c r="J11" s="91" t="s">
        <v>145</v>
      </c>
      <c r="K11" s="41" t="s">
        <v>245</v>
      </c>
      <c r="L11" s="42"/>
      <c r="M11" s="42"/>
      <c r="N11" s="42">
        <v>254.93</v>
      </c>
      <c r="O11" s="42">
        <v>149.59</v>
      </c>
      <c r="P11" s="42">
        <v>185.28</v>
      </c>
      <c r="Q11" s="42">
        <v>93.19</v>
      </c>
      <c r="R11" s="42">
        <v>129.22999999999999</v>
      </c>
      <c r="S11" s="42">
        <v>147.41</v>
      </c>
      <c r="T11" s="42">
        <v>115.3</v>
      </c>
      <c r="U11" s="42">
        <v>172.33</v>
      </c>
      <c r="V11" s="42">
        <v>160.28</v>
      </c>
      <c r="W11" s="42">
        <v>228.29</v>
      </c>
      <c r="X11" s="20" t="e">
        <f t="shared" si="0"/>
        <v>#VALUE!</v>
      </c>
      <c r="Y11" s="20"/>
      <c r="Z11" s="20"/>
      <c r="AA11" s="57"/>
      <c r="AB11" s="42">
        <v>1635.83</v>
      </c>
      <c r="AC11" s="42">
        <v>2320.96</v>
      </c>
      <c r="AD11" s="42"/>
      <c r="AE11" s="198" t="str">
        <f t="shared" si="1"/>
        <v>ugovor u realizaciji</v>
      </c>
      <c r="AF11" s="199"/>
    </row>
    <row r="12" spans="1:47" s="1" customFormat="1" ht="54.6" customHeight="1" x14ac:dyDescent="0.25">
      <c r="A12" s="27">
        <v>7</v>
      </c>
      <c r="B12" s="28" t="s">
        <v>39</v>
      </c>
      <c r="C12" s="85">
        <v>4200144230004</v>
      </c>
      <c r="D12" s="85">
        <v>200144230004</v>
      </c>
      <c r="E12" s="30" t="s">
        <v>146</v>
      </c>
      <c r="F12" s="31"/>
      <c r="G12" s="87" t="s">
        <v>210</v>
      </c>
      <c r="H12" s="30" t="s">
        <v>149</v>
      </c>
      <c r="I12" s="88" t="s">
        <v>147</v>
      </c>
      <c r="J12" s="88" t="s">
        <v>148</v>
      </c>
      <c r="K12" s="43" t="s">
        <v>242</v>
      </c>
      <c r="L12" s="34"/>
      <c r="M12" s="34"/>
      <c r="N12" s="34">
        <v>352.53</v>
      </c>
      <c r="O12" s="34">
        <v>584</v>
      </c>
      <c r="P12" s="34">
        <v>864</v>
      </c>
      <c r="Q12" s="34">
        <v>1529</v>
      </c>
      <c r="R12" s="34">
        <v>763</v>
      </c>
      <c r="S12" s="34">
        <v>584</v>
      </c>
      <c r="T12" s="34">
        <v>664</v>
      </c>
      <c r="U12" s="34">
        <v>584</v>
      </c>
      <c r="V12" s="34">
        <v>864</v>
      </c>
      <c r="W12" s="34">
        <v>1529</v>
      </c>
      <c r="X12" s="19" t="e">
        <f t="shared" si="0"/>
        <v>#VALUE!</v>
      </c>
      <c r="Y12" s="19"/>
      <c r="Z12" s="19"/>
      <c r="AA12" s="55"/>
      <c r="AB12" s="34">
        <v>8317.5300000000007</v>
      </c>
      <c r="AC12" s="34">
        <v>1672.47</v>
      </c>
      <c r="AD12" s="34"/>
      <c r="AE12" s="198" t="str">
        <f t="shared" si="1"/>
        <v>ugovor u realizaciji</v>
      </c>
      <c r="AF12" s="199"/>
    </row>
    <row r="13" spans="1:47" s="1" customFormat="1" ht="55.9" customHeight="1" x14ac:dyDescent="0.25">
      <c r="A13" s="35">
        <v>8</v>
      </c>
      <c r="B13" s="36" t="s">
        <v>44</v>
      </c>
      <c r="C13" s="89">
        <v>4201178930001</v>
      </c>
      <c r="D13" s="37"/>
      <c r="E13" s="38" t="s">
        <v>45</v>
      </c>
      <c r="F13" s="39"/>
      <c r="G13" s="90" t="s">
        <v>214</v>
      </c>
      <c r="H13" s="38" t="s">
        <v>30</v>
      </c>
      <c r="I13" s="91" t="s">
        <v>150</v>
      </c>
      <c r="J13" s="91" t="s">
        <v>151</v>
      </c>
      <c r="K13" s="41" t="s">
        <v>239</v>
      </c>
      <c r="L13" s="42"/>
      <c r="M13" s="42"/>
      <c r="N13" s="42"/>
      <c r="O13" s="42">
        <v>1608</v>
      </c>
      <c r="P13" s="42"/>
      <c r="Q13" s="42"/>
      <c r="R13" s="42"/>
      <c r="S13" s="42"/>
      <c r="T13" s="42"/>
      <c r="U13" s="42"/>
      <c r="V13" s="42"/>
      <c r="W13" s="42"/>
      <c r="X13" s="20" t="e">
        <f t="shared" si="0"/>
        <v>#VALUE!</v>
      </c>
      <c r="Y13" s="20"/>
      <c r="Z13" s="20"/>
      <c r="AA13" s="60">
        <v>44315</v>
      </c>
      <c r="AB13" s="42">
        <v>1608</v>
      </c>
      <c r="AC13" s="42">
        <v>0</v>
      </c>
      <c r="AD13" s="42"/>
      <c r="AE13" s="198" t="str">
        <f t="shared" si="1"/>
        <v>ugovor realizovan</v>
      </c>
      <c r="AF13" s="199"/>
    </row>
    <row r="14" spans="1:47" s="1" customFormat="1" ht="61.9" customHeight="1" x14ac:dyDescent="0.25">
      <c r="A14" s="27">
        <v>9</v>
      </c>
      <c r="B14" s="28" t="s">
        <v>152</v>
      </c>
      <c r="C14" s="85">
        <v>4227454170007</v>
      </c>
      <c r="D14" s="85">
        <v>227454170007</v>
      </c>
      <c r="E14" s="30" t="s">
        <v>153</v>
      </c>
      <c r="F14" s="30"/>
      <c r="G14" s="87" t="s">
        <v>216</v>
      </c>
      <c r="H14" s="30" t="s">
        <v>30</v>
      </c>
      <c r="I14" s="88" t="s">
        <v>154</v>
      </c>
      <c r="J14" s="88" t="s">
        <v>155</v>
      </c>
      <c r="K14" s="43" t="s">
        <v>238</v>
      </c>
      <c r="L14" s="45"/>
      <c r="M14" s="45"/>
      <c r="N14" s="45"/>
      <c r="O14" s="34">
        <v>2947.12</v>
      </c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56">
        <v>44296</v>
      </c>
      <c r="AB14" s="34">
        <v>2947.12</v>
      </c>
      <c r="AC14" s="34">
        <v>0</v>
      </c>
      <c r="AD14" s="34"/>
      <c r="AE14" s="198" t="str">
        <f t="shared" si="1"/>
        <v>ugovor realizovan</v>
      </c>
      <c r="AF14" s="199"/>
    </row>
    <row r="15" spans="1:47" s="1" customFormat="1" ht="51.6" customHeight="1" x14ac:dyDescent="0.25">
      <c r="A15" s="35">
        <v>10</v>
      </c>
      <c r="B15" s="36" t="s">
        <v>156</v>
      </c>
      <c r="C15" s="94">
        <v>4202666350002</v>
      </c>
      <c r="D15" s="94">
        <v>202666350002</v>
      </c>
      <c r="E15" s="38" t="s">
        <v>157</v>
      </c>
      <c r="F15" s="38"/>
      <c r="G15" s="90" t="s">
        <v>217</v>
      </c>
      <c r="H15" s="38" t="s">
        <v>30</v>
      </c>
      <c r="I15" s="91" t="s">
        <v>158</v>
      </c>
      <c r="J15" s="91" t="s">
        <v>159</v>
      </c>
      <c r="K15" s="41" t="s">
        <v>240</v>
      </c>
      <c r="L15" s="47"/>
      <c r="M15" s="47"/>
      <c r="N15" s="47"/>
      <c r="O15" s="42">
        <v>5752</v>
      </c>
      <c r="P15" s="47"/>
      <c r="Q15" s="47"/>
      <c r="R15" s="47"/>
      <c r="S15" s="47"/>
      <c r="T15" s="47"/>
      <c r="U15" s="47"/>
      <c r="V15" s="47"/>
      <c r="W15" s="47"/>
      <c r="X15" s="22" t="e">
        <f t="shared" si="0"/>
        <v>#VALUE!</v>
      </c>
      <c r="Y15" s="22"/>
      <c r="Z15" s="22"/>
      <c r="AA15" s="60">
        <v>44316</v>
      </c>
      <c r="AB15" s="42">
        <v>5752</v>
      </c>
      <c r="AC15" s="42">
        <v>0</v>
      </c>
      <c r="AD15" s="42"/>
      <c r="AE15" s="198" t="str">
        <f t="shared" si="1"/>
        <v>ugovor realizovan</v>
      </c>
      <c r="AF15" s="199"/>
    </row>
    <row r="16" spans="1:47" s="1" customFormat="1" ht="51" customHeight="1" x14ac:dyDescent="0.25">
      <c r="A16" s="27">
        <v>11</v>
      </c>
      <c r="B16" s="28" t="s">
        <v>65</v>
      </c>
      <c r="C16" s="95">
        <v>4201219470002</v>
      </c>
      <c r="D16" s="95">
        <v>201219470002</v>
      </c>
      <c r="E16" s="30" t="s">
        <v>66</v>
      </c>
      <c r="F16" s="30"/>
      <c r="G16" s="87" t="s">
        <v>218</v>
      </c>
      <c r="H16" s="30" t="s">
        <v>30</v>
      </c>
      <c r="I16" s="88" t="s">
        <v>160</v>
      </c>
      <c r="J16" s="88" t="s">
        <v>161</v>
      </c>
      <c r="K16" s="43" t="s">
        <v>381</v>
      </c>
      <c r="L16" s="45"/>
      <c r="M16" s="45"/>
      <c r="N16" s="45"/>
      <c r="O16" s="45"/>
      <c r="P16" s="34">
        <v>314.36</v>
      </c>
      <c r="Q16" s="34">
        <v>334.36</v>
      </c>
      <c r="R16" s="45"/>
      <c r="S16" s="34">
        <v>314.36</v>
      </c>
      <c r="T16" s="34">
        <v>334.36</v>
      </c>
      <c r="U16" s="34">
        <v>369.32</v>
      </c>
      <c r="V16" s="34">
        <v>314.36</v>
      </c>
      <c r="W16" s="45"/>
      <c r="X16" s="21" t="e">
        <f t="shared" si="0"/>
        <v>#VALUE!</v>
      </c>
      <c r="Y16" s="21"/>
      <c r="Z16" s="21"/>
      <c r="AA16" s="58"/>
      <c r="AB16" s="34">
        <v>1981.12</v>
      </c>
      <c r="AC16" s="34">
        <v>3967.68</v>
      </c>
      <c r="AD16" s="34"/>
      <c r="AE16" s="198" t="str">
        <f>IF(AC16=0,"ugovor realizovan","ugovor u realizaciji")</f>
        <v>ugovor u realizaciji</v>
      </c>
      <c r="AF16" s="199"/>
    </row>
    <row r="17" spans="1:48" s="1" customFormat="1" ht="48.6" customHeight="1" x14ac:dyDescent="0.25">
      <c r="A17" s="35">
        <v>12</v>
      </c>
      <c r="B17" s="36" t="s">
        <v>74</v>
      </c>
      <c r="C17" s="94">
        <v>4200555370001</v>
      </c>
      <c r="D17" s="94">
        <v>200555370001</v>
      </c>
      <c r="E17" s="38" t="s">
        <v>162</v>
      </c>
      <c r="F17" s="38"/>
      <c r="G17" s="90" t="s">
        <v>219</v>
      </c>
      <c r="H17" s="38" t="s">
        <v>30</v>
      </c>
      <c r="I17" s="91" t="s">
        <v>77</v>
      </c>
      <c r="J17" s="91" t="s">
        <v>163</v>
      </c>
      <c r="K17" s="41" t="s">
        <v>237</v>
      </c>
      <c r="L17" s="47"/>
      <c r="M17" s="47"/>
      <c r="N17" s="47"/>
      <c r="O17" s="47"/>
      <c r="P17" s="47"/>
      <c r="Q17" s="47"/>
      <c r="R17" s="47"/>
      <c r="S17" s="47"/>
      <c r="T17" s="42"/>
      <c r="U17" s="42">
        <v>1898</v>
      </c>
      <c r="V17" s="42">
        <v>274.67</v>
      </c>
      <c r="W17" s="47"/>
      <c r="X17" s="22" t="e">
        <f t="shared" si="0"/>
        <v>#VALUE!</v>
      </c>
      <c r="Y17" s="22"/>
      <c r="Z17" s="22"/>
      <c r="AA17" s="59"/>
      <c r="AB17" s="42">
        <v>2172.67</v>
      </c>
      <c r="AC17" s="42">
        <v>3793.33</v>
      </c>
      <c r="AD17" s="42"/>
      <c r="AE17" s="198" t="str">
        <f t="shared" si="1"/>
        <v>ugovor u realizaciji</v>
      </c>
      <c r="AF17" s="199"/>
    </row>
    <row r="18" spans="1:48" s="1" customFormat="1" ht="63.6" customHeight="1" x14ac:dyDescent="0.25">
      <c r="A18" s="27">
        <v>13</v>
      </c>
      <c r="B18" s="28" t="s">
        <v>164</v>
      </c>
      <c r="C18" s="95">
        <v>4200326930001</v>
      </c>
      <c r="D18" s="95">
        <v>200326930001</v>
      </c>
      <c r="E18" s="30" t="s">
        <v>165</v>
      </c>
      <c r="F18" s="30"/>
      <c r="G18" s="87" t="s">
        <v>220</v>
      </c>
      <c r="H18" s="30" t="s">
        <v>149</v>
      </c>
      <c r="I18" s="88" t="s">
        <v>100</v>
      </c>
      <c r="J18" s="88" t="s">
        <v>166</v>
      </c>
      <c r="K18" s="43" t="s">
        <v>243</v>
      </c>
      <c r="L18" s="45"/>
      <c r="M18" s="45"/>
      <c r="N18" s="45"/>
      <c r="O18" s="45"/>
      <c r="P18" s="45"/>
      <c r="Q18" s="45"/>
      <c r="R18" s="45"/>
      <c r="S18" s="45"/>
      <c r="T18" s="34">
        <v>326.5</v>
      </c>
      <c r="U18" s="34">
        <v>326.5</v>
      </c>
      <c r="V18" s="34">
        <v>326.5</v>
      </c>
      <c r="W18" s="34">
        <v>672.5</v>
      </c>
      <c r="X18" s="21" t="e">
        <f t="shared" si="0"/>
        <v>#VALUE!</v>
      </c>
      <c r="Y18" s="21"/>
      <c r="Z18" s="21"/>
      <c r="AA18" s="58"/>
      <c r="AB18" s="34">
        <v>1652</v>
      </c>
      <c r="AC18" s="34">
        <v>2266.12</v>
      </c>
      <c r="AD18" s="34"/>
      <c r="AE18" s="198" t="str">
        <f t="shared" si="1"/>
        <v>ugovor u realizaciji</v>
      </c>
      <c r="AF18" s="199"/>
    </row>
    <row r="19" spans="1:48" s="1" customFormat="1" ht="53.45" customHeight="1" x14ac:dyDescent="0.25">
      <c r="A19" s="35">
        <v>14</v>
      </c>
      <c r="B19" s="36" t="s">
        <v>167</v>
      </c>
      <c r="C19" s="94">
        <v>4200326930001</v>
      </c>
      <c r="D19" s="94">
        <v>200326930001</v>
      </c>
      <c r="E19" s="38" t="s">
        <v>168</v>
      </c>
      <c r="F19" s="38"/>
      <c r="G19" s="90" t="s">
        <v>220</v>
      </c>
      <c r="H19" s="38" t="s">
        <v>149</v>
      </c>
      <c r="I19" s="91" t="s">
        <v>100</v>
      </c>
      <c r="J19" s="91" t="s">
        <v>166</v>
      </c>
      <c r="K19" s="41" t="s">
        <v>244</v>
      </c>
      <c r="L19" s="47"/>
      <c r="M19" s="47"/>
      <c r="N19" s="47"/>
      <c r="O19" s="47"/>
      <c r="P19" s="47"/>
      <c r="Q19" s="47"/>
      <c r="R19" s="47"/>
      <c r="S19" s="47"/>
      <c r="T19" s="42">
        <v>261</v>
      </c>
      <c r="U19" s="47"/>
      <c r="V19" s="42">
        <v>261</v>
      </c>
      <c r="W19" s="47"/>
      <c r="X19" s="22" t="e">
        <f t="shared" si="0"/>
        <v>#VALUE!</v>
      </c>
      <c r="Y19" s="22"/>
      <c r="Z19" s="22"/>
      <c r="AA19" s="59"/>
      <c r="AB19" s="42">
        <v>522</v>
      </c>
      <c r="AC19" s="42">
        <v>2230.8000000000002</v>
      </c>
      <c r="AD19" s="42"/>
      <c r="AE19" s="198" t="str">
        <f t="shared" si="1"/>
        <v>ugovor u realizaciji</v>
      </c>
      <c r="AF19" s="199"/>
    </row>
    <row r="20" spans="1:48" s="1" customFormat="1" ht="58.15" customHeight="1" x14ac:dyDescent="0.25">
      <c r="A20" s="27">
        <v>15</v>
      </c>
      <c r="B20" s="28" t="s">
        <v>169</v>
      </c>
      <c r="C20" s="95">
        <v>4201261240009</v>
      </c>
      <c r="D20" s="95">
        <v>201261240009</v>
      </c>
      <c r="E20" s="30" t="s">
        <v>170</v>
      </c>
      <c r="F20" s="30"/>
      <c r="G20" s="87" t="s">
        <v>220</v>
      </c>
      <c r="H20" s="30" t="s">
        <v>149</v>
      </c>
      <c r="I20" s="88" t="s">
        <v>100</v>
      </c>
      <c r="J20" s="88" t="s">
        <v>166</v>
      </c>
      <c r="K20" s="43" t="s">
        <v>227</v>
      </c>
      <c r="L20" s="45"/>
      <c r="M20" s="45"/>
      <c r="N20" s="45"/>
      <c r="O20" s="45"/>
      <c r="P20" s="45"/>
      <c r="Q20" s="45"/>
      <c r="R20" s="45"/>
      <c r="S20" s="45"/>
      <c r="T20" s="34">
        <v>5241.6000000000004</v>
      </c>
      <c r="U20" s="45"/>
      <c r="V20" s="45"/>
      <c r="W20" s="45"/>
      <c r="X20" s="21" t="e">
        <f t="shared" si="0"/>
        <v>#VALUE!</v>
      </c>
      <c r="Y20" s="21"/>
      <c r="Z20" s="21"/>
      <c r="AA20" s="56" t="s">
        <v>287</v>
      </c>
      <c r="AB20" s="34">
        <v>5241.6000000000004</v>
      </c>
      <c r="AC20" s="34">
        <v>0</v>
      </c>
      <c r="AD20" s="34"/>
      <c r="AE20" s="198" t="str">
        <f t="shared" si="1"/>
        <v>ugovor realizovan</v>
      </c>
      <c r="AF20" s="199"/>
    </row>
    <row r="21" spans="1:48" s="1" customFormat="1" ht="54" customHeight="1" x14ac:dyDescent="0.25">
      <c r="A21" s="35">
        <v>16</v>
      </c>
      <c r="B21" s="36" t="s">
        <v>53</v>
      </c>
      <c r="C21" s="94">
        <v>4200251660003</v>
      </c>
      <c r="D21" s="94">
        <v>200251660003</v>
      </c>
      <c r="E21" s="38" t="s">
        <v>171</v>
      </c>
      <c r="F21" s="38"/>
      <c r="G21" s="90" t="s">
        <v>221</v>
      </c>
      <c r="H21" s="38" t="s">
        <v>30</v>
      </c>
      <c r="I21" s="91" t="s">
        <v>172</v>
      </c>
      <c r="J21" s="91" t="s">
        <v>173</v>
      </c>
      <c r="K21" s="41" t="s">
        <v>247</v>
      </c>
      <c r="L21" s="47"/>
      <c r="M21" s="47"/>
      <c r="N21" s="47"/>
      <c r="O21" s="47"/>
      <c r="P21" s="47"/>
      <c r="Q21" s="47"/>
      <c r="R21" s="47"/>
      <c r="S21" s="47"/>
      <c r="T21" s="47"/>
      <c r="U21" s="42">
        <v>732.27</v>
      </c>
      <c r="V21" s="42">
        <v>719.8</v>
      </c>
      <c r="W21" s="42">
        <v>66</v>
      </c>
      <c r="X21" s="22" t="e">
        <f t="shared" si="0"/>
        <v>#VALUE!</v>
      </c>
      <c r="Y21" s="22"/>
      <c r="Z21" s="22"/>
      <c r="AA21" s="59"/>
      <c r="AB21" s="42">
        <v>1518.07</v>
      </c>
      <c r="AC21" s="42">
        <v>4400.93</v>
      </c>
      <c r="AD21" s="42"/>
      <c r="AE21" s="198" t="str">
        <f t="shared" si="1"/>
        <v>ugovor u realizaciji</v>
      </c>
      <c r="AF21" s="199"/>
    </row>
    <row r="22" spans="1:48" s="1" customFormat="1" ht="53.45" customHeight="1" x14ac:dyDescent="0.25">
      <c r="A22" s="27">
        <v>17</v>
      </c>
      <c r="B22" s="28" t="s">
        <v>174</v>
      </c>
      <c r="C22" s="95">
        <v>4202750140005</v>
      </c>
      <c r="D22" s="48"/>
      <c r="E22" s="30" t="s">
        <v>175</v>
      </c>
      <c r="F22" s="30"/>
      <c r="G22" s="87" t="s">
        <v>222</v>
      </c>
      <c r="H22" s="30" t="s">
        <v>30</v>
      </c>
      <c r="I22" s="88" t="s">
        <v>176</v>
      </c>
      <c r="J22" s="88" t="s">
        <v>177</v>
      </c>
      <c r="K22" s="43" t="s">
        <v>306</v>
      </c>
      <c r="L22" s="45"/>
      <c r="M22" s="45"/>
      <c r="N22" s="45"/>
      <c r="O22" s="45"/>
      <c r="P22" s="45"/>
      <c r="Q22" s="45"/>
      <c r="R22" s="45"/>
      <c r="S22" s="45"/>
      <c r="T22" s="45"/>
      <c r="U22" s="34"/>
      <c r="V22" s="34">
        <v>1800</v>
      </c>
      <c r="W22" s="45"/>
      <c r="X22" s="21" t="e">
        <f t="shared" si="0"/>
        <v>#VALUE!</v>
      </c>
      <c r="Y22" s="21"/>
      <c r="Z22" s="21"/>
      <c r="AA22" s="55" t="s">
        <v>288</v>
      </c>
      <c r="AB22" s="34">
        <v>1800</v>
      </c>
      <c r="AC22" s="34">
        <v>0</v>
      </c>
      <c r="AD22" s="34"/>
      <c r="AE22" s="198" t="str">
        <f t="shared" si="1"/>
        <v>ugovor realizovan</v>
      </c>
      <c r="AF22" s="199"/>
    </row>
    <row r="23" spans="1:48" s="107" customFormat="1" ht="53.45" customHeight="1" x14ac:dyDescent="0.25">
      <c r="A23" s="96">
        <v>18</v>
      </c>
      <c r="B23" s="97" t="s">
        <v>223</v>
      </c>
      <c r="C23" s="98">
        <v>4200146440006</v>
      </c>
      <c r="D23" s="98">
        <v>200146440006</v>
      </c>
      <c r="E23" s="99" t="s">
        <v>224</v>
      </c>
      <c r="F23" s="99"/>
      <c r="G23" s="100" t="s">
        <v>225</v>
      </c>
      <c r="H23" s="99" t="s">
        <v>30</v>
      </c>
      <c r="I23" s="101" t="s">
        <v>290</v>
      </c>
      <c r="J23" s="101"/>
      <c r="K23" s="102" t="s">
        <v>291</v>
      </c>
      <c r="L23" s="103"/>
      <c r="M23" s="103"/>
      <c r="N23" s="103"/>
      <c r="O23" s="103"/>
      <c r="P23" s="103"/>
      <c r="Q23" s="103"/>
      <c r="R23" s="103"/>
      <c r="S23" s="103"/>
      <c r="T23" s="103"/>
      <c r="U23" s="104">
        <v>338.98</v>
      </c>
      <c r="V23" s="104">
        <v>272.39</v>
      </c>
      <c r="W23" s="104">
        <v>175.85</v>
      </c>
      <c r="X23" s="105"/>
      <c r="Y23" s="105"/>
      <c r="Z23" s="105"/>
      <c r="AA23" s="106"/>
      <c r="AB23" s="104">
        <v>787.22</v>
      </c>
      <c r="AC23" s="104">
        <v>2911.11</v>
      </c>
      <c r="AD23" s="104"/>
      <c r="AE23" s="202" t="s">
        <v>292</v>
      </c>
      <c r="AF23" s="203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</row>
    <row r="24" spans="1:48" s="1" customFormat="1" ht="53.45" customHeight="1" x14ac:dyDescent="0.25">
      <c r="A24" s="27">
        <v>19</v>
      </c>
      <c r="B24" s="28" t="s">
        <v>301</v>
      </c>
      <c r="C24" s="95">
        <v>4201913250001</v>
      </c>
      <c r="D24" s="95">
        <v>2019113250001</v>
      </c>
      <c r="E24" s="30" t="s">
        <v>293</v>
      </c>
      <c r="F24" s="30"/>
      <c r="G24" s="87" t="s">
        <v>294</v>
      </c>
      <c r="H24" s="30" t="s">
        <v>30</v>
      </c>
      <c r="I24" s="88" t="s">
        <v>295</v>
      </c>
      <c r="J24" s="88" t="s">
        <v>320</v>
      </c>
      <c r="K24" s="43" t="s">
        <v>296</v>
      </c>
      <c r="L24" s="45"/>
      <c r="M24" s="45"/>
      <c r="N24" s="45"/>
      <c r="O24" s="45"/>
      <c r="P24" s="45"/>
      <c r="Q24" s="45"/>
      <c r="R24" s="45"/>
      <c r="S24" s="45"/>
      <c r="T24" s="45"/>
      <c r="U24" s="34"/>
      <c r="V24" s="34"/>
      <c r="W24" s="45"/>
      <c r="X24" s="21"/>
      <c r="Y24" s="21"/>
      <c r="Z24" s="21"/>
      <c r="AA24" s="55"/>
      <c r="AB24" s="34">
        <v>0</v>
      </c>
      <c r="AC24" s="34">
        <v>6000</v>
      </c>
      <c r="AD24" s="34"/>
      <c r="AE24" s="83"/>
      <c r="AF24" s="84"/>
    </row>
    <row r="25" spans="1:48" s="107" customFormat="1" ht="53.45" customHeight="1" x14ac:dyDescent="0.25">
      <c r="A25" s="96">
        <v>20</v>
      </c>
      <c r="B25" s="97" t="s">
        <v>302</v>
      </c>
      <c r="C25" s="98">
        <v>4200303990007</v>
      </c>
      <c r="D25" s="98">
        <v>200303990007</v>
      </c>
      <c r="E25" s="99" t="s">
        <v>309</v>
      </c>
      <c r="F25" s="99"/>
      <c r="G25" s="100" t="s">
        <v>297</v>
      </c>
      <c r="H25" s="99" t="s">
        <v>149</v>
      </c>
      <c r="I25" s="101" t="s">
        <v>298</v>
      </c>
      <c r="J25" s="101" t="s">
        <v>319</v>
      </c>
      <c r="K25" s="102" t="s">
        <v>299</v>
      </c>
      <c r="L25" s="103"/>
      <c r="M25" s="103"/>
      <c r="N25" s="103"/>
      <c r="O25" s="103"/>
      <c r="P25" s="103"/>
      <c r="Q25" s="103"/>
      <c r="R25" s="103"/>
      <c r="S25" s="103"/>
      <c r="T25" s="103"/>
      <c r="U25" s="104"/>
      <c r="V25" s="104"/>
      <c r="W25" s="104">
        <v>816.74</v>
      </c>
      <c r="X25" s="105"/>
      <c r="Y25" s="105"/>
      <c r="Z25" s="105"/>
      <c r="AA25" s="106"/>
      <c r="AB25" s="104">
        <v>816.74</v>
      </c>
      <c r="AC25" s="104" t="s">
        <v>348</v>
      </c>
      <c r="AD25" s="104"/>
      <c r="AE25" s="108" t="s">
        <v>354</v>
      </c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</row>
    <row r="26" spans="1:48" s="1" customFormat="1" ht="53.45" customHeight="1" x14ac:dyDescent="0.25">
      <c r="A26" s="27">
        <v>21</v>
      </c>
      <c r="B26" s="28" t="s">
        <v>300</v>
      </c>
      <c r="C26" s="95">
        <v>4200909100007</v>
      </c>
      <c r="D26" s="95">
        <v>200909100007</v>
      </c>
      <c r="E26" s="30" t="s">
        <v>303</v>
      </c>
      <c r="F26" s="30"/>
      <c r="G26" s="87" t="s">
        <v>304</v>
      </c>
      <c r="H26" s="30" t="s">
        <v>30</v>
      </c>
      <c r="I26" s="88" t="s">
        <v>298</v>
      </c>
      <c r="J26" s="88" t="s">
        <v>319</v>
      </c>
      <c r="K26" s="43" t="s">
        <v>305</v>
      </c>
      <c r="L26" s="45"/>
      <c r="M26" s="45"/>
      <c r="N26" s="45"/>
      <c r="O26" s="45"/>
      <c r="P26" s="45"/>
      <c r="Q26" s="45"/>
      <c r="R26" s="45"/>
      <c r="S26" s="45"/>
      <c r="T26" s="45"/>
      <c r="U26" s="34"/>
      <c r="V26" s="34"/>
      <c r="W26" s="45"/>
      <c r="X26" s="21"/>
      <c r="Y26" s="21"/>
      <c r="Z26" s="21"/>
      <c r="AA26" s="55"/>
      <c r="AB26" s="34">
        <v>0</v>
      </c>
      <c r="AC26" s="34">
        <v>5533.04</v>
      </c>
      <c r="AD26" s="34"/>
      <c r="AE26" s="83"/>
      <c r="AF26" s="84"/>
    </row>
    <row r="27" spans="1:48" s="11" customFormat="1" ht="53.45" customHeight="1" x14ac:dyDescent="0.25">
      <c r="A27" s="35">
        <v>22</v>
      </c>
      <c r="B27" s="36" t="s">
        <v>307</v>
      </c>
      <c r="C27" s="94">
        <v>4201407800001</v>
      </c>
      <c r="D27" s="94">
        <v>201407800001</v>
      </c>
      <c r="E27" s="38" t="s">
        <v>308</v>
      </c>
      <c r="F27" s="38"/>
      <c r="G27" s="90" t="s">
        <v>310</v>
      </c>
      <c r="H27" s="38" t="s">
        <v>30</v>
      </c>
      <c r="I27" s="91" t="s">
        <v>311</v>
      </c>
      <c r="J27" s="91" t="s">
        <v>318</v>
      </c>
      <c r="K27" s="41" t="s">
        <v>312</v>
      </c>
      <c r="L27" s="47"/>
      <c r="M27" s="47"/>
      <c r="N27" s="47"/>
      <c r="O27" s="47"/>
      <c r="P27" s="47"/>
      <c r="Q27" s="47"/>
      <c r="R27" s="47"/>
      <c r="S27" s="47"/>
      <c r="T27" s="47"/>
      <c r="U27" s="42"/>
      <c r="V27" s="42">
        <v>604</v>
      </c>
      <c r="W27" s="42">
        <v>1208</v>
      </c>
      <c r="X27" s="22"/>
      <c r="Y27" s="22"/>
      <c r="Z27" s="22"/>
      <c r="AA27" s="57" t="s">
        <v>349</v>
      </c>
      <c r="AB27" s="42">
        <v>1812</v>
      </c>
      <c r="AC27" s="42">
        <v>0</v>
      </c>
      <c r="AD27" s="42"/>
      <c r="AE27" s="109" t="s">
        <v>350</v>
      </c>
      <c r="AF27" s="110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</row>
    <row r="28" spans="1:48" s="1" customFormat="1" ht="53.45" customHeight="1" x14ac:dyDescent="0.25">
      <c r="A28" s="27">
        <v>23</v>
      </c>
      <c r="B28" s="28" t="s">
        <v>300</v>
      </c>
      <c r="C28" s="95">
        <v>4200909100007</v>
      </c>
      <c r="D28" s="95">
        <v>200909100007</v>
      </c>
      <c r="E28" s="30" t="s">
        <v>313</v>
      </c>
      <c r="F28" s="30"/>
      <c r="G28" s="87" t="s">
        <v>314</v>
      </c>
      <c r="H28" s="30" t="s">
        <v>30</v>
      </c>
      <c r="I28" s="88" t="s">
        <v>315</v>
      </c>
      <c r="J28" s="88" t="s">
        <v>317</v>
      </c>
      <c r="K28" s="43" t="s">
        <v>316</v>
      </c>
      <c r="L28" s="45"/>
      <c r="M28" s="45"/>
      <c r="N28" s="45"/>
      <c r="O28" s="45"/>
      <c r="P28" s="45"/>
      <c r="Q28" s="45"/>
      <c r="R28" s="45"/>
      <c r="S28" s="45"/>
      <c r="T28" s="45"/>
      <c r="U28" s="34"/>
      <c r="V28" s="34"/>
      <c r="W28" s="34">
        <v>779.84</v>
      </c>
      <c r="X28" s="21"/>
      <c r="Y28" s="21"/>
      <c r="Z28" s="21"/>
      <c r="AA28" s="55"/>
      <c r="AB28" s="34">
        <v>779.84</v>
      </c>
      <c r="AC28" s="34">
        <v>1195.04</v>
      </c>
      <c r="AD28" s="34"/>
      <c r="AE28" s="83" t="s">
        <v>292</v>
      </c>
      <c r="AF28" s="84"/>
    </row>
    <row r="29" spans="1:48" s="11" customFormat="1" ht="53.45" customHeight="1" x14ac:dyDescent="0.25">
      <c r="A29" s="35">
        <v>24</v>
      </c>
      <c r="B29" s="36" t="s">
        <v>321</v>
      </c>
      <c r="C29" s="94">
        <v>4200067140005</v>
      </c>
      <c r="D29" s="94">
        <v>200067140005</v>
      </c>
      <c r="E29" s="38" t="s">
        <v>70</v>
      </c>
      <c r="F29" s="38"/>
      <c r="G29" s="90" t="s">
        <v>322</v>
      </c>
      <c r="H29" s="38" t="s">
        <v>30</v>
      </c>
      <c r="I29" s="91" t="s">
        <v>324</v>
      </c>
      <c r="J29" s="91" t="s">
        <v>323</v>
      </c>
      <c r="K29" s="41" t="s">
        <v>325</v>
      </c>
      <c r="L29" s="47"/>
      <c r="M29" s="47"/>
      <c r="N29" s="47"/>
      <c r="O29" s="47"/>
      <c r="P29" s="47"/>
      <c r="Q29" s="47"/>
      <c r="R29" s="47"/>
      <c r="S29" s="47"/>
      <c r="T29" s="47"/>
      <c r="U29" s="42"/>
      <c r="V29" s="42"/>
      <c r="W29" s="42">
        <v>265</v>
      </c>
      <c r="X29" s="22"/>
      <c r="Y29" s="22"/>
      <c r="Z29" s="22"/>
      <c r="AA29" s="57"/>
      <c r="AB29" s="42" t="s">
        <v>351</v>
      </c>
      <c r="AC29" s="42">
        <v>723</v>
      </c>
      <c r="AD29" s="42"/>
      <c r="AE29" s="109" t="s">
        <v>292</v>
      </c>
      <c r="AF29" s="110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</row>
    <row r="30" spans="1:48" s="1" customFormat="1" ht="53.45" customHeight="1" x14ac:dyDescent="0.25">
      <c r="A30" s="27">
        <v>25</v>
      </c>
      <c r="B30" s="28" t="s">
        <v>326</v>
      </c>
      <c r="C30" s="95">
        <v>4201916350007</v>
      </c>
      <c r="D30" s="95">
        <v>201916350007</v>
      </c>
      <c r="E30" s="30" t="s">
        <v>327</v>
      </c>
      <c r="F30" s="30"/>
      <c r="G30" s="87" t="s">
        <v>328</v>
      </c>
      <c r="H30" s="30" t="s">
        <v>329</v>
      </c>
      <c r="I30" s="88" t="s">
        <v>330</v>
      </c>
      <c r="J30" s="88" t="s">
        <v>331</v>
      </c>
      <c r="K30" s="43" t="s">
        <v>332</v>
      </c>
      <c r="L30" s="45"/>
      <c r="M30" s="45"/>
      <c r="N30" s="45"/>
      <c r="O30" s="45"/>
      <c r="P30" s="45"/>
      <c r="Q30" s="45"/>
      <c r="R30" s="45"/>
      <c r="S30" s="45"/>
      <c r="T30" s="45"/>
      <c r="U30" s="34"/>
      <c r="V30" s="34"/>
      <c r="W30" s="45"/>
      <c r="X30" s="21"/>
      <c r="Y30" s="21"/>
      <c r="Z30" s="21"/>
      <c r="AA30" s="55"/>
      <c r="AB30" s="34">
        <v>0</v>
      </c>
      <c r="AC30" s="34">
        <v>2980</v>
      </c>
      <c r="AD30" s="34"/>
      <c r="AE30" s="83"/>
      <c r="AF30" s="84"/>
    </row>
    <row r="31" spans="1:48" s="11" customFormat="1" ht="53.45" customHeight="1" x14ac:dyDescent="0.25">
      <c r="A31" s="35">
        <v>26</v>
      </c>
      <c r="B31" s="36" t="s">
        <v>333</v>
      </c>
      <c r="C31" s="94">
        <v>4200111220003</v>
      </c>
      <c r="D31" s="94">
        <v>200111220003</v>
      </c>
      <c r="E31" s="38" t="s">
        <v>334</v>
      </c>
      <c r="F31" s="38"/>
      <c r="G31" s="90" t="s">
        <v>335</v>
      </c>
      <c r="H31" s="38" t="s">
        <v>30</v>
      </c>
      <c r="I31" s="91" t="s">
        <v>336</v>
      </c>
      <c r="J31" s="91" t="s">
        <v>337</v>
      </c>
      <c r="K31" s="41" t="s">
        <v>338</v>
      </c>
      <c r="L31" s="47"/>
      <c r="M31" s="47"/>
      <c r="N31" s="47"/>
      <c r="O31" s="47"/>
      <c r="P31" s="47"/>
      <c r="Q31" s="47"/>
      <c r="R31" s="47"/>
      <c r="S31" s="47"/>
      <c r="T31" s="47"/>
      <c r="U31" s="42"/>
      <c r="V31" s="42"/>
      <c r="W31" s="47"/>
      <c r="X31" s="22"/>
      <c r="Y31" s="22"/>
      <c r="Z31" s="22"/>
      <c r="AA31" s="57"/>
      <c r="AB31" s="42">
        <v>0</v>
      </c>
      <c r="AC31" s="42">
        <v>2997</v>
      </c>
      <c r="AD31" s="42"/>
      <c r="AE31" s="109"/>
      <c r="AF31" s="110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</row>
    <row r="32" spans="1:48" s="1" customFormat="1" ht="53.45" customHeight="1" x14ac:dyDescent="0.25">
      <c r="A32" s="27">
        <v>27</v>
      </c>
      <c r="B32" s="28" t="s">
        <v>339</v>
      </c>
      <c r="C32" s="95">
        <v>4272343050016</v>
      </c>
      <c r="D32" s="95">
        <v>272343050016</v>
      </c>
      <c r="E32" s="30" t="s">
        <v>340</v>
      </c>
      <c r="F32" s="30"/>
      <c r="G32" s="87" t="s">
        <v>341</v>
      </c>
      <c r="H32" s="30" t="s">
        <v>30</v>
      </c>
      <c r="I32" s="88" t="s">
        <v>336</v>
      </c>
      <c r="J32" s="88" t="s">
        <v>337</v>
      </c>
      <c r="K32" s="43" t="s">
        <v>342</v>
      </c>
      <c r="L32" s="45"/>
      <c r="M32" s="45"/>
      <c r="N32" s="45"/>
      <c r="O32" s="45"/>
      <c r="P32" s="45"/>
      <c r="Q32" s="45"/>
      <c r="R32" s="45"/>
      <c r="S32" s="45"/>
      <c r="T32" s="45"/>
      <c r="U32" s="34"/>
      <c r="V32" s="34"/>
      <c r="W32" s="34">
        <v>4847.67</v>
      </c>
      <c r="X32" s="21"/>
      <c r="Y32" s="21"/>
      <c r="Z32" s="21"/>
      <c r="AA32" s="55" t="s">
        <v>352</v>
      </c>
      <c r="AB32" s="34">
        <v>4847.67</v>
      </c>
      <c r="AC32" s="34">
        <v>0</v>
      </c>
      <c r="AD32" s="34"/>
      <c r="AE32" s="83" t="s">
        <v>350</v>
      </c>
      <c r="AF32" s="84"/>
    </row>
    <row r="33" spans="1:48" s="11" customFormat="1" ht="53.45" customHeight="1" x14ac:dyDescent="0.25">
      <c r="A33" s="35">
        <v>28</v>
      </c>
      <c r="B33" s="36" t="s">
        <v>343</v>
      </c>
      <c r="C33" s="94">
        <v>4201781670006</v>
      </c>
      <c r="D33" s="94">
        <v>201781670006</v>
      </c>
      <c r="E33" s="38" t="s">
        <v>340</v>
      </c>
      <c r="F33" s="38"/>
      <c r="G33" s="90" t="s">
        <v>344</v>
      </c>
      <c r="H33" s="38" t="s">
        <v>30</v>
      </c>
      <c r="I33" s="91" t="s">
        <v>345</v>
      </c>
      <c r="J33" s="91" t="s">
        <v>346</v>
      </c>
      <c r="K33" s="41" t="s">
        <v>347</v>
      </c>
      <c r="L33" s="47"/>
      <c r="M33" s="47"/>
      <c r="N33" s="47"/>
      <c r="O33" s="47"/>
      <c r="P33" s="47"/>
      <c r="Q33" s="47"/>
      <c r="R33" s="47"/>
      <c r="S33" s="47"/>
      <c r="T33" s="47"/>
      <c r="U33" s="42"/>
      <c r="V33" s="42"/>
      <c r="W33" s="42">
        <v>1001</v>
      </c>
      <c r="X33" s="22"/>
      <c r="Y33" s="22"/>
      <c r="Z33" s="22"/>
      <c r="AA33" s="57" t="s">
        <v>352</v>
      </c>
      <c r="AB33" s="42">
        <v>1001</v>
      </c>
      <c r="AC33" s="42">
        <v>0</v>
      </c>
      <c r="AD33" s="42"/>
      <c r="AE33" s="109" t="s">
        <v>353</v>
      </c>
      <c r="AF33" s="110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</row>
    <row r="34" spans="1:48" s="1" customFormat="1" ht="57.6" customHeight="1" x14ac:dyDescent="0.25">
      <c r="A34" s="27">
        <v>23</v>
      </c>
      <c r="B34" s="28" t="s">
        <v>105</v>
      </c>
      <c r="C34" s="95"/>
      <c r="D34" s="95"/>
      <c r="E34" s="30" t="s">
        <v>89</v>
      </c>
      <c r="F34" s="30"/>
      <c r="G34" s="87"/>
      <c r="H34" s="30" t="s">
        <v>149</v>
      </c>
      <c r="I34" s="88" t="s">
        <v>382</v>
      </c>
      <c r="J34" s="88" t="s">
        <v>289</v>
      </c>
      <c r="K34" s="43" t="s">
        <v>383</v>
      </c>
      <c r="L34" s="45"/>
      <c r="M34" s="45"/>
      <c r="N34" s="45"/>
      <c r="O34" s="45"/>
      <c r="P34" s="45"/>
      <c r="Q34" s="45"/>
      <c r="R34" s="45"/>
      <c r="S34" s="45"/>
      <c r="T34" s="45"/>
      <c r="U34" s="34"/>
      <c r="V34" s="34"/>
      <c r="W34" s="34"/>
      <c r="X34" s="21" t="e">
        <f>K34-L34-M34-N34-O34-P34-Q34-R34-S34-T34-U34-V34-W34</f>
        <v>#VALUE!</v>
      </c>
      <c r="Y34" s="21"/>
      <c r="Z34" s="21"/>
      <c r="AA34" s="58"/>
      <c r="AB34" s="34">
        <v>0</v>
      </c>
      <c r="AC34" s="34">
        <v>5880</v>
      </c>
      <c r="AD34" s="34"/>
      <c r="AE34" s="198"/>
      <c r="AF34" s="199"/>
    </row>
    <row r="35" spans="1:48" s="9" customFormat="1" ht="39.75" customHeight="1" x14ac:dyDescent="0.25">
      <c r="A35" s="183"/>
      <c r="B35" s="184"/>
      <c r="C35" s="49"/>
      <c r="D35" s="49"/>
      <c r="E35" s="49"/>
      <c r="F35" s="50"/>
      <c r="G35" s="50"/>
      <c r="H35" s="50"/>
      <c r="I35" s="50"/>
      <c r="J35" s="50"/>
      <c r="K35" s="51"/>
      <c r="L35" s="51">
        <f t="shared" ref="L35:W35" si="2">SUM(L6:L34)</f>
        <v>235</v>
      </c>
      <c r="M35" s="51">
        <f t="shared" si="2"/>
        <v>120</v>
      </c>
      <c r="N35" s="51">
        <f t="shared" si="2"/>
        <v>6776.76</v>
      </c>
      <c r="O35" s="51">
        <f t="shared" si="2"/>
        <v>11646.55</v>
      </c>
      <c r="P35" s="51">
        <f t="shared" si="2"/>
        <v>1876.48</v>
      </c>
      <c r="Q35" s="51">
        <f t="shared" si="2"/>
        <v>8128.579999999999</v>
      </c>
      <c r="R35" s="51">
        <f t="shared" si="2"/>
        <v>1715.81</v>
      </c>
      <c r="S35" s="51">
        <f t="shared" si="2"/>
        <v>1700.77</v>
      </c>
      <c r="T35" s="51">
        <f t="shared" si="2"/>
        <v>7801.4000000000005</v>
      </c>
      <c r="U35" s="51">
        <f t="shared" si="2"/>
        <v>5742.18</v>
      </c>
      <c r="V35" s="51">
        <f t="shared" si="2"/>
        <v>7393.9400000000005</v>
      </c>
      <c r="W35" s="51">
        <f t="shared" si="2"/>
        <v>11639.89</v>
      </c>
      <c r="X35" s="51" t="e">
        <f t="shared" ref="X35" si="3">SUM(X6:X22)</f>
        <v>#VALUE!</v>
      </c>
      <c r="Y35" s="51"/>
      <c r="Z35" s="51"/>
      <c r="AA35" s="50"/>
      <c r="AB35" s="51"/>
      <c r="AC35" s="51"/>
      <c r="AD35" s="51"/>
      <c r="AE35" s="198"/>
      <c r="AF35" s="199"/>
    </row>
    <row r="36" spans="1:48" ht="28.15" customHeight="1" x14ac:dyDescent="0.25">
      <c r="J36" s="3"/>
    </row>
    <row r="37" spans="1:48" ht="28.15" customHeight="1" x14ac:dyDescent="0.25">
      <c r="D37" s="6"/>
      <c r="E37" s="3"/>
      <c r="H37" s="7"/>
      <c r="J37" s="3"/>
      <c r="W37" s="8"/>
      <c r="AA37" s="66"/>
      <c r="AB37" s="67"/>
      <c r="AC37" s="8"/>
      <c r="AD37" s="4"/>
      <c r="AE37" s="3"/>
    </row>
  </sheetData>
  <mergeCells count="42">
    <mergeCell ref="AE21:AF21"/>
    <mergeCell ref="AE22:AF22"/>
    <mergeCell ref="AE34:AF34"/>
    <mergeCell ref="AE35:AF35"/>
    <mergeCell ref="AE16:AF16"/>
    <mergeCell ref="AE17:AF17"/>
    <mergeCell ref="AE18:AF18"/>
    <mergeCell ref="AE19:AF19"/>
    <mergeCell ref="AE20:AF20"/>
    <mergeCell ref="AE23:AF23"/>
    <mergeCell ref="AE11:AF11"/>
    <mergeCell ref="AE12:AF12"/>
    <mergeCell ref="AE13:AF13"/>
    <mergeCell ref="AE14:AF14"/>
    <mergeCell ref="AE15:AF15"/>
    <mergeCell ref="AE6:AF6"/>
    <mergeCell ref="AE7:AF7"/>
    <mergeCell ref="AE8:AF8"/>
    <mergeCell ref="AE9:AF9"/>
    <mergeCell ref="AE10:AF10"/>
    <mergeCell ref="A35:B35"/>
    <mergeCell ref="Z2:Z5"/>
    <mergeCell ref="AA2:AA5"/>
    <mergeCell ref="AB2:AB5"/>
    <mergeCell ref="AC2:AC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AD2:AD5"/>
    <mergeCell ref="AE2:AF5"/>
    <mergeCell ref="I2:I5"/>
    <mergeCell ref="J2:J5"/>
    <mergeCell ref="K2:K5"/>
    <mergeCell ref="L2:W2"/>
    <mergeCell ref="X2:X5"/>
    <mergeCell ref="Y2:Y5"/>
  </mergeCells>
  <conditionalFormatting sqref="AE35">
    <cfRule type="cellIs" dxfId="3" priority="66" operator="equal">
      <formula>"UGOVOR IZVRŠEN"</formula>
    </cfRule>
    <cfRule type="iconSet" priority="67">
      <iconSet iconSet="3TrafficLights2">
        <cfvo type="percent" val="0"/>
        <cfvo type="percent" val="33"/>
        <cfvo type="percent" val="67"/>
      </iconSet>
    </cfRule>
  </conditionalFormatting>
  <conditionalFormatting sqref="AE6:AE34">
    <cfRule type="cellIs" dxfId="2" priority="137" operator="equal">
      <formula>"UGOVOR IZVRŠEN"</formula>
    </cfRule>
    <cfRule type="iconSet" priority="138">
      <iconSet iconSet="3TrafficLights2">
        <cfvo type="percent" val="0"/>
        <cfvo type="percent" val="33"/>
        <cfvo type="percent" val="67"/>
      </iconSet>
    </cfRule>
  </conditionalFormatting>
  <conditionalFormatting sqref="AE6:AF24 AE25 AE26:AF34">
    <cfRule type="dataBar" priority="13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{253A2FA9-965E-4F5B-B5D6-780D3CA16F25}</x14:id>
        </ext>
      </extLst>
    </cfRule>
  </conditionalFormatting>
  <pageMargins left="0.7" right="0.7" top="0.75" bottom="0.75" header="0.3" footer="0.3"/>
  <pageSetup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3A2FA9-965E-4F5B-B5D6-780D3CA16F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AE6:AF24 AE25 AE26:AF34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U62"/>
  <sheetViews>
    <sheetView tabSelected="1" topLeftCell="E37" zoomScale="60" zoomScaleNormal="60" workbookViewId="0">
      <selection activeCell="AC45" sqref="AC45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1.7109375" style="3" customWidth="1"/>
    <col min="15" max="19" width="10.71093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44887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01" t="s">
        <v>0</v>
      </c>
      <c r="B2" s="170" t="s">
        <v>1</v>
      </c>
      <c r="C2" s="171"/>
      <c r="D2" s="172"/>
      <c r="E2" s="195" t="s">
        <v>425</v>
      </c>
      <c r="F2" s="169" t="s">
        <v>3</v>
      </c>
      <c r="G2" s="196" t="s">
        <v>179</v>
      </c>
      <c r="H2" s="178" t="s">
        <v>29</v>
      </c>
      <c r="I2" s="197" t="s">
        <v>426</v>
      </c>
      <c r="J2" s="197" t="s">
        <v>427</v>
      </c>
      <c r="K2" s="197" t="s">
        <v>185</v>
      </c>
      <c r="L2" s="169" t="s">
        <v>284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200" t="s">
        <v>420</v>
      </c>
      <c r="Y2" s="185" t="s">
        <v>181</v>
      </c>
      <c r="Z2" s="188" t="s">
        <v>182</v>
      </c>
      <c r="AA2" s="178" t="s">
        <v>183</v>
      </c>
      <c r="AB2" s="191" t="s">
        <v>186</v>
      </c>
      <c r="AC2" s="181" t="s">
        <v>6</v>
      </c>
      <c r="AD2" s="185" t="s">
        <v>184</v>
      </c>
      <c r="AE2" s="200" t="s">
        <v>23</v>
      </c>
      <c r="AF2" s="200"/>
    </row>
    <row r="3" spans="1:47" s="2" customFormat="1" ht="28.15" customHeight="1" x14ac:dyDescent="0.25">
      <c r="A3" s="201"/>
      <c r="B3" s="173"/>
      <c r="C3" s="174"/>
      <c r="D3" s="175"/>
      <c r="E3" s="195"/>
      <c r="F3" s="169"/>
      <c r="G3" s="196"/>
      <c r="H3" s="179"/>
      <c r="I3" s="197"/>
      <c r="J3" s="197"/>
      <c r="K3" s="197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00"/>
      <c r="Y3" s="186"/>
      <c r="Z3" s="189"/>
      <c r="AA3" s="179"/>
      <c r="AB3" s="192"/>
      <c r="AC3" s="181"/>
      <c r="AD3" s="186"/>
      <c r="AE3" s="200"/>
      <c r="AF3" s="200"/>
    </row>
    <row r="4" spans="1:47" s="2" customFormat="1" ht="28.15" customHeight="1" x14ac:dyDescent="0.25">
      <c r="A4" s="201"/>
      <c r="B4" s="210" t="s">
        <v>180</v>
      </c>
      <c r="C4" s="176" t="s">
        <v>24</v>
      </c>
      <c r="D4" s="176" t="s">
        <v>25</v>
      </c>
      <c r="E4" s="195"/>
      <c r="F4" s="169"/>
      <c r="G4" s="196"/>
      <c r="H4" s="179"/>
      <c r="I4" s="197"/>
      <c r="J4" s="197"/>
      <c r="K4" s="197"/>
      <c r="L4" s="25">
        <v>44562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00"/>
      <c r="Y4" s="186"/>
      <c r="Z4" s="189"/>
      <c r="AA4" s="179"/>
      <c r="AB4" s="192"/>
      <c r="AC4" s="181"/>
      <c r="AD4" s="186"/>
      <c r="AE4" s="200"/>
      <c r="AF4" s="200"/>
    </row>
    <row r="5" spans="1:47" s="2" customFormat="1" ht="39" customHeight="1" x14ac:dyDescent="0.25">
      <c r="A5" s="201"/>
      <c r="B5" s="211"/>
      <c r="C5" s="177"/>
      <c r="D5" s="177"/>
      <c r="E5" s="195"/>
      <c r="F5" s="169"/>
      <c r="G5" s="196"/>
      <c r="H5" s="180"/>
      <c r="I5" s="197"/>
      <c r="J5" s="197"/>
      <c r="K5" s="197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00"/>
      <c r="Y5" s="187"/>
      <c r="Z5" s="190"/>
      <c r="AA5" s="180"/>
      <c r="AB5" s="193"/>
      <c r="AC5" s="181"/>
      <c r="AD5" s="187"/>
      <c r="AE5" s="200"/>
      <c r="AF5" s="200"/>
    </row>
    <row r="6" spans="1:47" s="1" customFormat="1" ht="52.15" customHeight="1" x14ac:dyDescent="0.25">
      <c r="A6" s="35">
        <v>1</v>
      </c>
      <c r="B6" s="36" t="s">
        <v>134</v>
      </c>
      <c r="C6" s="89">
        <v>4200163020002</v>
      </c>
      <c r="D6" s="89">
        <v>200163020002</v>
      </c>
      <c r="E6" s="38" t="s">
        <v>135</v>
      </c>
      <c r="F6" s="39"/>
      <c r="G6" s="90" t="s">
        <v>212</v>
      </c>
      <c r="H6" s="44" t="s">
        <v>30</v>
      </c>
      <c r="I6" s="92" t="s">
        <v>136</v>
      </c>
      <c r="J6" s="92" t="s">
        <v>137</v>
      </c>
      <c r="K6" s="41" t="s">
        <v>246</v>
      </c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0"/>
      <c r="Y6" s="20"/>
      <c r="Z6" s="20"/>
      <c r="AA6" s="60" t="s">
        <v>387</v>
      </c>
      <c r="AB6" s="42">
        <v>4570.95</v>
      </c>
      <c r="AC6" s="140">
        <v>89.73</v>
      </c>
      <c r="AD6" s="42"/>
      <c r="AE6" s="204" t="s">
        <v>350</v>
      </c>
      <c r="AF6" s="205"/>
    </row>
    <row r="7" spans="1:47" s="11" customFormat="1" ht="56.45" customHeight="1" x14ac:dyDescent="0.25">
      <c r="A7" s="111">
        <v>2</v>
      </c>
      <c r="B7" s="28" t="s">
        <v>138</v>
      </c>
      <c r="C7" s="85">
        <v>4202426120000</v>
      </c>
      <c r="D7" s="85">
        <v>202426120000</v>
      </c>
      <c r="E7" s="30" t="s">
        <v>139</v>
      </c>
      <c r="F7" s="31"/>
      <c r="G7" s="87" t="s">
        <v>211</v>
      </c>
      <c r="H7" s="30" t="s">
        <v>30</v>
      </c>
      <c r="I7" s="93" t="s">
        <v>140</v>
      </c>
      <c r="J7" s="93" t="s">
        <v>141</v>
      </c>
      <c r="K7" s="43" t="s">
        <v>241</v>
      </c>
      <c r="L7" s="119">
        <v>50</v>
      </c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25"/>
      <c r="Y7" s="125"/>
      <c r="Z7" s="125"/>
      <c r="AA7" s="127" t="s">
        <v>372</v>
      </c>
      <c r="AB7" s="34">
        <v>600</v>
      </c>
      <c r="AC7" s="34">
        <v>0</v>
      </c>
      <c r="AD7" s="119"/>
      <c r="AE7" s="198" t="str">
        <f t="shared" ref="AE7:AE21" si="0">IF(AC7=0,"ugovor realizovan","ugovor u realizaciji")</f>
        <v>ugovor realizovan</v>
      </c>
      <c r="AF7" s="199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35">
        <v>3</v>
      </c>
      <c r="B8" s="36" t="s">
        <v>142</v>
      </c>
      <c r="C8" s="89">
        <v>4200056290005</v>
      </c>
      <c r="D8" s="89">
        <v>200056290005</v>
      </c>
      <c r="E8" s="38" t="s">
        <v>143</v>
      </c>
      <c r="F8" s="39"/>
      <c r="G8" s="90" t="s">
        <v>213</v>
      </c>
      <c r="H8" s="38" t="s">
        <v>30</v>
      </c>
      <c r="I8" s="91" t="s">
        <v>144</v>
      </c>
      <c r="J8" s="91" t="s">
        <v>145</v>
      </c>
      <c r="K8" s="41" t="s">
        <v>245</v>
      </c>
      <c r="L8" s="42">
        <v>245.21</v>
      </c>
      <c r="M8" s="42">
        <v>528.24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 t="s">
        <v>415</v>
      </c>
      <c r="AB8" s="42">
        <v>2409.2800000000002</v>
      </c>
      <c r="AC8" s="42">
        <v>1547.51</v>
      </c>
      <c r="AD8" s="42"/>
      <c r="AE8" s="204" t="s">
        <v>412</v>
      </c>
      <c r="AF8" s="205"/>
    </row>
    <row r="9" spans="1:47" s="1" customFormat="1" ht="57" customHeight="1" x14ac:dyDescent="0.25">
      <c r="A9" s="111">
        <v>4</v>
      </c>
      <c r="B9" s="28" t="s">
        <v>39</v>
      </c>
      <c r="C9" s="85">
        <v>4200144230004</v>
      </c>
      <c r="D9" s="85">
        <v>200144230004</v>
      </c>
      <c r="E9" s="30" t="s">
        <v>146</v>
      </c>
      <c r="F9" s="31"/>
      <c r="G9" s="87" t="s">
        <v>210</v>
      </c>
      <c r="H9" s="30" t="s">
        <v>149</v>
      </c>
      <c r="I9" s="88" t="s">
        <v>147</v>
      </c>
      <c r="J9" s="88" t="s">
        <v>148</v>
      </c>
      <c r="K9" s="43" t="s">
        <v>242</v>
      </c>
      <c r="L9" s="119">
        <v>763</v>
      </c>
      <c r="M9" s="119">
        <v>584</v>
      </c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25"/>
      <c r="Y9" s="125"/>
      <c r="Z9" s="125"/>
      <c r="AA9" s="126" t="s">
        <v>414</v>
      </c>
      <c r="AB9" s="34">
        <v>9664.5300000000007</v>
      </c>
      <c r="AC9" s="34">
        <v>325.47000000000003</v>
      </c>
      <c r="AD9" s="119"/>
      <c r="AE9" s="198" t="s">
        <v>413</v>
      </c>
      <c r="AF9" s="199"/>
    </row>
    <row r="10" spans="1:47" s="11" customFormat="1" ht="61.9" customHeight="1" x14ac:dyDescent="0.25">
      <c r="A10" s="35">
        <v>5</v>
      </c>
      <c r="B10" s="36" t="s">
        <v>65</v>
      </c>
      <c r="C10" s="94">
        <v>4201219470002</v>
      </c>
      <c r="D10" s="94">
        <v>201219470002</v>
      </c>
      <c r="E10" s="38" t="s">
        <v>66</v>
      </c>
      <c r="F10" s="38"/>
      <c r="G10" s="90" t="s">
        <v>218</v>
      </c>
      <c r="H10" s="38" t="s">
        <v>30</v>
      </c>
      <c r="I10" s="91" t="s">
        <v>160</v>
      </c>
      <c r="J10" s="91" t="s">
        <v>161</v>
      </c>
      <c r="K10" s="41" t="s">
        <v>385</v>
      </c>
      <c r="L10" s="42">
        <v>314.36</v>
      </c>
      <c r="M10" s="42">
        <v>314.36</v>
      </c>
      <c r="N10" s="42">
        <v>334.36</v>
      </c>
      <c r="O10" s="42">
        <v>369.32</v>
      </c>
      <c r="P10" s="140">
        <v>224.44</v>
      </c>
      <c r="Q10" s="42"/>
      <c r="R10" s="42"/>
      <c r="S10" s="42"/>
      <c r="T10" s="42"/>
      <c r="U10" s="42"/>
      <c r="V10" s="42"/>
      <c r="W10" s="42"/>
      <c r="X10" s="20"/>
      <c r="Y10" s="150"/>
      <c r="Z10" s="20" t="s">
        <v>384</v>
      </c>
      <c r="AA10" s="57" t="s">
        <v>475</v>
      </c>
      <c r="AB10" s="42">
        <v>3535.96</v>
      </c>
      <c r="AC10" s="143">
        <v>2412.84</v>
      </c>
      <c r="AD10" s="42"/>
      <c r="AE10" s="204" t="s">
        <v>476</v>
      </c>
      <c r="AF10" s="205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12" t="s">
        <v>74</v>
      </c>
      <c r="C11" s="113">
        <v>4200555370001</v>
      </c>
      <c r="D11" s="113">
        <v>200555370001</v>
      </c>
      <c r="E11" s="114" t="s">
        <v>162</v>
      </c>
      <c r="F11" s="114"/>
      <c r="G11" s="123" t="s">
        <v>219</v>
      </c>
      <c r="H11" s="114" t="s">
        <v>30</v>
      </c>
      <c r="I11" s="124" t="s">
        <v>77</v>
      </c>
      <c r="J11" s="124" t="s">
        <v>163</v>
      </c>
      <c r="K11" s="115" t="s">
        <v>237</v>
      </c>
      <c r="L11" s="119"/>
      <c r="M11" s="119"/>
      <c r="N11" s="119"/>
      <c r="O11" s="119">
        <v>2348</v>
      </c>
      <c r="P11" s="119"/>
      <c r="Q11" s="119">
        <v>1425</v>
      </c>
      <c r="R11" s="119"/>
      <c r="S11" s="119"/>
      <c r="T11" s="119"/>
      <c r="U11" s="119"/>
      <c r="V11" s="119"/>
      <c r="W11" s="119"/>
      <c r="X11" s="125"/>
      <c r="Y11" s="125"/>
      <c r="Z11" s="125"/>
      <c r="AA11" s="126" t="s">
        <v>482</v>
      </c>
      <c r="AB11" s="119">
        <v>5945.67</v>
      </c>
      <c r="AC11" s="149">
        <v>25.33</v>
      </c>
      <c r="AD11" s="119"/>
      <c r="AE11" s="206" t="s">
        <v>350</v>
      </c>
      <c r="AF11" s="207"/>
    </row>
    <row r="12" spans="1:47" s="11" customFormat="1" ht="54.6" customHeight="1" x14ac:dyDescent="0.25">
      <c r="A12" s="35">
        <v>7</v>
      </c>
      <c r="B12" s="36" t="s">
        <v>164</v>
      </c>
      <c r="C12" s="94">
        <v>4200326930001</v>
      </c>
      <c r="D12" s="94">
        <v>200326930001</v>
      </c>
      <c r="E12" s="38" t="s">
        <v>165</v>
      </c>
      <c r="F12" s="38"/>
      <c r="G12" s="90" t="s">
        <v>220</v>
      </c>
      <c r="H12" s="38" t="s">
        <v>149</v>
      </c>
      <c r="I12" s="91" t="s">
        <v>100</v>
      </c>
      <c r="J12" s="91" t="s">
        <v>166</v>
      </c>
      <c r="K12" s="41" t="s">
        <v>243</v>
      </c>
      <c r="L12" s="42">
        <v>326.5</v>
      </c>
      <c r="M12" s="42">
        <v>326.5</v>
      </c>
      <c r="N12" s="42">
        <v>326.5</v>
      </c>
      <c r="O12" s="42">
        <v>326.5</v>
      </c>
      <c r="P12" s="42">
        <v>326.5</v>
      </c>
      <c r="Q12" s="42">
        <v>326.5</v>
      </c>
      <c r="R12" s="42">
        <v>326.5</v>
      </c>
      <c r="S12" s="42"/>
      <c r="T12" s="42"/>
      <c r="U12" s="42"/>
      <c r="V12" s="42"/>
      <c r="W12" s="42"/>
      <c r="X12" s="20"/>
      <c r="Y12" s="150"/>
      <c r="Z12" s="20"/>
      <c r="AA12" s="57" t="s">
        <v>506</v>
      </c>
      <c r="AB12" s="42">
        <v>3918.5</v>
      </c>
      <c r="AC12" s="140">
        <v>0</v>
      </c>
      <c r="AD12" s="42"/>
      <c r="AE12" s="208" t="s">
        <v>507</v>
      </c>
      <c r="AF12" s="209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12" t="s">
        <v>167</v>
      </c>
      <c r="C13" s="113">
        <v>4200326930001</v>
      </c>
      <c r="D13" s="113">
        <v>200326930001</v>
      </c>
      <c r="E13" s="114" t="s">
        <v>168</v>
      </c>
      <c r="F13" s="114"/>
      <c r="G13" s="123" t="s">
        <v>220</v>
      </c>
      <c r="H13" s="114" t="s">
        <v>149</v>
      </c>
      <c r="I13" s="124" t="s">
        <v>100</v>
      </c>
      <c r="J13" s="124" t="s">
        <v>166</v>
      </c>
      <c r="K13" s="115" t="s">
        <v>244</v>
      </c>
      <c r="L13" s="119"/>
      <c r="M13" s="119"/>
      <c r="N13" s="119">
        <v>1102</v>
      </c>
      <c r="O13" s="119">
        <v>774.4</v>
      </c>
      <c r="P13" s="119"/>
      <c r="Q13" s="119"/>
      <c r="R13" s="119"/>
      <c r="S13" s="119"/>
      <c r="T13" s="119"/>
      <c r="U13" s="119"/>
      <c r="V13" s="119"/>
      <c r="W13" s="119"/>
      <c r="X13" s="125"/>
      <c r="Y13" s="151"/>
      <c r="Z13" s="125"/>
      <c r="AA13" s="127"/>
      <c r="AB13" s="119">
        <v>2398.4</v>
      </c>
      <c r="AC13" s="148">
        <v>354.4</v>
      </c>
      <c r="AD13" s="119"/>
      <c r="AE13" s="206" t="str">
        <f t="shared" si="0"/>
        <v>ugovor u realizaciji</v>
      </c>
      <c r="AF13" s="207"/>
    </row>
    <row r="14" spans="1:47" s="1" customFormat="1" ht="61.9" customHeight="1" x14ac:dyDescent="0.25">
      <c r="A14" s="35">
        <v>9</v>
      </c>
      <c r="B14" s="36" t="s">
        <v>53</v>
      </c>
      <c r="C14" s="94">
        <v>4200251660003</v>
      </c>
      <c r="D14" s="94">
        <v>200251660003</v>
      </c>
      <c r="E14" s="38" t="s">
        <v>171</v>
      </c>
      <c r="F14" s="38"/>
      <c r="G14" s="90" t="s">
        <v>221</v>
      </c>
      <c r="H14" s="38" t="s">
        <v>30</v>
      </c>
      <c r="I14" s="91" t="s">
        <v>172</v>
      </c>
      <c r="J14" s="91" t="s">
        <v>173</v>
      </c>
      <c r="K14" s="41" t="s">
        <v>247</v>
      </c>
      <c r="L14" s="42">
        <v>801</v>
      </c>
      <c r="M14" s="42">
        <v>101</v>
      </c>
      <c r="N14" s="42">
        <v>39</v>
      </c>
      <c r="O14" s="47"/>
      <c r="P14" s="47"/>
      <c r="Q14" s="47"/>
      <c r="R14" s="47"/>
      <c r="S14" s="47"/>
      <c r="T14" s="47"/>
      <c r="U14" s="47"/>
      <c r="V14" s="47"/>
      <c r="W14" s="47"/>
      <c r="X14" s="22"/>
      <c r="Y14" s="22"/>
      <c r="Z14" s="22"/>
      <c r="AA14" s="60" t="s">
        <v>437</v>
      </c>
      <c r="AB14" s="42">
        <v>2459</v>
      </c>
      <c r="AC14" s="42">
        <v>3460</v>
      </c>
      <c r="AD14" s="42"/>
      <c r="AE14" s="204" t="s">
        <v>438</v>
      </c>
      <c r="AF14" s="205"/>
    </row>
    <row r="15" spans="1:47" s="122" customFormat="1" ht="51.6" customHeight="1" x14ac:dyDescent="0.25">
      <c r="A15" s="111">
        <v>10</v>
      </c>
      <c r="B15" s="128" t="s">
        <v>223</v>
      </c>
      <c r="C15" s="129">
        <v>4200146440006</v>
      </c>
      <c r="D15" s="129">
        <v>200146440006</v>
      </c>
      <c r="E15" s="130" t="s">
        <v>224</v>
      </c>
      <c r="F15" s="130"/>
      <c r="G15" s="131" t="s">
        <v>225</v>
      </c>
      <c r="H15" s="130" t="s">
        <v>30</v>
      </c>
      <c r="I15" s="132" t="s">
        <v>290</v>
      </c>
      <c r="J15" s="132" t="s">
        <v>542</v>
      </c>
      <c r="K15" s="133" t="s">
        <v>291</v>
      </c>
      <c r="L15" s="119">
        <v>336.4</v>
      </c>
      <c r="M15" s="119">
        <v>416.5</v>
      </c>
      <c r="N15" s="116"/>
      <c r="O15" s="116"/>
      <c r="P15" s="119">
        <v>400.54</v>
      </c>
      <c r="Q15" s="119">
        <v>350.73</v>
      </c>
      <c r="R15" s="116"/>
      <c r="S15" s="119">
        <v>445.32</v>
      </c>
      <c r="T15" s="119">
        <v>143.68</v>
      </c>
      <c r="U15" s="116"/>
      <c r="V15" s="116"/>
      <c r="W15" s="116"/>
      <c r="X15" s="117"/>
      <c r="Y15" s="117"/>
      <c r="Z15" s="117"/>
      <c r="AA15" s="134"/>
      <c r="AB15" s="135">
        <v>2875.39</v>
      </c>
      <c r="AC15" s="135">
        <v>822.94</v>
      </c>
      <c r="AD15" s="119"/>
      <c r="AE15" s="206" t="str">
        <f t="shared" si="0"/>
        <v>ugovor u realizaciji</v>
      </c>
      <c r="AF15" s="207"/>
    </row>
    <row r="16" spans="1:47" s="11" customFormat="1" ht="51" customHeight="1" x14ac:dyDescent="0.25">
      <c r="A16" s="35">
        <v>11</v>
      </c>
      <c r="B16" s="36" t="s">
        <v>301</v>
      </c>
      <c r="C16" s="94">
        <v>4201913250001</v>
      </c>
      <c r="D16" s="94">
        <v>2019113250001</v>
      </c>
      <c r="E16" s="38" t="s">
        <v>293</v>
      </c>
      <c r="F16" s="38"/>
      <c r="G16" s="90" t="s">
        <v>294</v>
      </c>
      <c r="H16" s="38" t="s">
        <v>30</v>
      </c>
      <c r="I16" s="91" t="s">
        <v>295</v>
      </c>
      <c r="J16" s="91" t="s">
        <v>320</v>
      </c>
      <c r="K16" s="41" t="s">
        <v>296</v>
      </c>
      <c r="L16" s="47"/>
      <c r="M16" s="47"/>
      <c r="N16" s="42">
        <v>6000</v>
      </c>
      <c r="O16" s="47"/>
      <c r="P16" s="47"/>
      <c r="Q16" s="47"/>
      <c r="R16" s="47"/>
      <c r="S16" s="47"/>
      <c r="T16" s="47"/>
      <c r="U16" s="47"/>
      <c r="V16" s="47"/>
      <c r="W16" s="47"/>
      <c r="X16" s="22"/>
      <c r="Y16" s="22"/>
      <c r="Z16" s="22"/>
      <c r="AA16" s="57" t="s">
        <v>418</v>
      </c>
      <c r="AB16" s="42">
        <v>6000</v>
      </c>
      <c r="AC16" s="42">
        <v>0</v>
      </c>
      <c r="AD16" s="42"/>
      <c r="AE16" s="204" t="str">
        <f>IF(AC16=0,"ugovor realizovan","ugovor u realizaciji")</f>
        <v>ugovor realizovan</v>
      </c>
      <c r="AF16" s="205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28" t="s">
        <v>302</v>
      </c>
      <c r="C17" s="129">
        <v>4200303990007</v>
      </c>
      <c r="D17" s="129">
        <v>200303990007</v>
      </c>
      <c r="E17" s="130" t="s">
        <v>309</v>
      </c>
      <c r="F17" s="130"/>
      <c r="G17" s="131" t="s">
        <v>297</v>
      </c>
      <c r="H17" s="130" t="s">
        <v>489</v>
      </c>
      <c r="I17" s="132" t="s">
        <v>298</v>
      </c>
      <c r="J17" s="132" t="s">
        <v>319</v>
      </c>
      <c r="K17" s="133" t="s">
        <v>299</v>
      </c>
      <c r="L17" s="119">
        <v>646.35</v>
      </c>
      <c r="M17" s="119">
        <v>646.35</v>
      </c>
      <c r="N17" s="119">
        <v>590.52</v>
      </c>
      <c r="O17" s="119">
        <v>659.89</v>
      </c>
      <c r="P17" s="119">
        <v>807.08</v>
      </c>
      <c r="Q17" s="119">
        <v>491.86</v>
      </c>
      <c r="R17" s="116"/>
      <c r="S17" s="116"/>
      <c r="T17" s="116"/>
      <c r="U17" s="116"/>
      <c r="V17" s="116"/>
      <c r="W17" s="116"/>
      <c r="X17" s="117"/>
      <c r="Y17" s="117"/>
      <c r="Z17" s="117"/>
      <c r="AA17" s="118"/>
      <c r="AB17" s="135">
        <v>3998.9</v>
      </c>
      <c r="AC17" s="135">
        <v>7987.6</v>
      </c>
      <c r="AD17" s="119"/>
      <c r="AE17" s="206" t="str">
        <f t="shared" si="0"/>
        <v>ugovor u realizaciji</v>
      </c>
      <c r="AF17" s="207"/>
    </row>
    <row r="18" spans="1:47" s="11" customFormat="1" ht="63.6" customHeight="1" x14ac:dyDescent="0.25">
      <c r="A18" s="35">
        <v>13</v>
      </c>
      <c r="B18" s="36" t="s">
        <v>300</v>
      </c>
      <c r="C18" s="94">
        <v>4200909100007</v>
      </c>
      <c r="D18" s="94">
        <v>200909100007</v>
      </c>
      <c r="E18" s="38" t="s">
        <v>303</v>
      </c>
      <c r="F18" s="38"/>
      <c r="G18" s="90" t="s">
        <v>304</v>
      </c>
      <c r="H18" s="38" t="s">
        <v>30</v>
      </c>
      <c r="I18" s="91" t="s">
        <v>298</v>
      </c>
      <c r="J18" s="91" t="s">
        <v>319</v>
      </c>
      <c r="K18" s="41" t="s">
        <v>305</v>
      </c>
      <c r="L18" s="47"/>
      <c r="M18" s="47"/>
      <c r="N18" s="42">
        <v>3945.5</v>
      </c>
      <c r="O18" s="42">
        <v>1321.08</v>
      </c>
      <c r="P18" s="47"/>
      <c r="Q18" s="47"/>
      <c r="R18" s="47"/>
      <c r="S18" s="47"/>
      <c r="T18" s="47"/>
      <c r="U18" s="47"/>
      <c r="V18" s="47"/>
      <c r="W18" s="47"/>
      <c r="X18" s="22"/>
      <c r="Y18" s="22"/>
      <c r="Z18" s="22"/>
      <c r="AA18" s="59"/>
      <c r="AB18" s="42">
        <v>5266.58</v>
      </c>
      <c r="AC18" s="143">
        <v>266.45999999999998</v>
      </c>
      <c r="AD18" s="42"/>
      <c r="AE18" s="204" t="str">
        <f t="shared" si="0"/>
        <v>ugovor u realizaciji</v>
      </c>
      <c r="AF18" s="205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28" t="s">
        <v>300</v>
      </c>
      <c r="C19" s="95">
        <v>4200909100007</v>
      </c>
      <c r="D19" s="95">
        <v>200909100007</v>
      </c>
      <c r="E19" s="30" t="s">
        <v>313</v>
      </c>
      <c r="F19" s="30"/>
      <c r="G19" s="87" t="s">
        <v>314</v>
      </c>
      <c r="H19" s="30" t="s">
        <v>30</v>
      </c>
      <c r="I19" s="88" t="s">
        <v>315</v>
      </c>
      <c r="J19" s="88" t="s">
        <v>317</v>
      </c>
      <c r="K19" s="43" t="s">
        <v>316</v>
      </c>
      <c r="L19" s="116">
        <v>76.48</v>
      </c>
      <c r="M19" s="119">
        <v>33.46</v>
      </c>
      <c r="N19" s="119">
        <v>91.65</v>
      </c>
      <c r="O19" s="116"/>
      <c r="P19" s="116">
        <v>6.07</v>
      </c>
      <c r="Q19" s="116">
        <v>55.52</v>
      </c>
      <c r="R19" s="119">
        <v>32.619999999999997</v>
      </c>
      <c r="S19" s="119">
        <v>86.5</v>
      </c>
      <c r="T19" s="119">
        <v>356.35</v>
      </c>
      <c r="U19" s="116"/>
      <c r="V19" s="116"/>
      <c r="W19" s="116"/>
      <c r="X19" s="117"/>
      <c r="Y19" s="117"/>
      <c r="Z19" s="117"/>
      <c r="AA19" s="118"/>
      <c r="AB19" s="34">
        <v>1518.8</v>
      </c>
      <c r="AC19" s="34">
        <v>456.08</v>
      </c>
      <c r="AD19" s="119"/>
      <c r="AE19" s="198" t="str">
        <f t="shared" si="0"/>
        <v>ugovor u realizaciji</v>
      </c>
      <c r="AF19" s="199"/>
    </row>
    <row r="20" spans="1:47" s="1" customFormat="1" ht="58.15" customHeight="1" x14ac:dyDescent="0.25">
      <c r="A20" s="35">
        <v>15</v>
      </c>
      <c r="B20" s="36" t="s">
        <v>321</v>
      </c>
      <c r="C20" s="94">
        <v>4200067140005</v>
      </c>
      <c r="D20" s="94">
        <v>200067140005</v>
      </c>
      <c r="E20" s="38" t="s">
        <v>70</v>
      </c>
      <c r="F20" s="38"/>
      <c r="G20" s="90" t="s">
        <v>322</v>
      </c>
      <c r="H20" s="38" t="s">
        <v>30</v>
      </c>
      <c r="I20" s="91" t="s">
        <v>324</v>
      </c>
      <c r="J20" s="91" t="s">
        <v>323</v>
      </c>
      <c r="K20" s="41" t="s">
        <v>325</v>
      </c>
      <c r="L20" s="138">
        <v>255</v>
      </c>
      <c r="M20" s="138">
        <v>367</v>
      </c>
      <c r="N20" s="138"/>
      <c r="O20" s="136"/>
      <c r="P20" s="136"/>
      <c r="Q20" s="136"/>
      <c r="R20" s="136"/>
      <c r="S20" s="136"/>
      <c r="T20" s="136"/>
      <c r="U20" s="136"/>
      <c r="V20" s="136"/>
      <c r="W20" s="136"/>
      <c r="X20" s="137"/>
      <c r="Y20" s="137"/>
      <c r="Z20" s="137"/>
      <c r="AA20" s="145" t="s">
        <v>419</v>
      </c>
      <c r="AB20" s="42">
        <v>887</v>
      </c>
      <c r="AC20" s="143">
        <v>101</v>
      </c>
      <c r="AD20" s="42"/>
      <c r="AE20" s="204" t="s">
        <v>350</v>
      </c>
      <c r="AF20" s="205"/>
    </row>
    <row r="21" spans="1:47" s="1" customFormat="1" ht="54" customHeight="1" x14ac:dyDescent="0.25">
      <c r="A21" s="111">
        <v>16</v>
      </c>
      <c r="B21" s="28" t="s">
        <v>326</v>
      </c>
      <c r="C21" s="95">
        <v>4201916350007</v>
      </c>
      <c r="D21" s="95">
        <v>201916350007</v>
      </c>
      <c r="E21" s="30" t="s">
        <v>327</v>
      </c>
      <c r="F21" s="30"/>
      <c r="G21" s="87" t="s">
        <v>328</v>
      </c>
      <c r="H21" s="30" t="s">
        <v>329</v>
      </c>
      <c r="I21" s="88" t="s">
        <v>330</v>
      </c>
      <c r="J21" s="88" t="s">
        <v>331</v>
      </c>
      <c r="K21" s="43" t="s">
        <v>332</v>
      </c>
      <c r="L21" s="116"/>
      <c r="M21" s="116"/>
      <c r="N21" s="116"/>
      <c r="O21" s="116"/>
      <c r="P21" s="116">
        <v>56.4</v>
      </c>
      <c r="Q21" s="116"/>
      <c r="R21" s="116"/>
      <c r="S21" s="116"/>
      <c r="T21" s="116"/>
      <c r="U21" s="116"/>
      <c r="V21" s="116"/>
      <c r="W21" s="116"/>
      <c r="X21" s="117"/>
      <c r="Y21" s="117"/>
      <c r="Z21" s="117"/>
      <c r="AA21" s="118"/>
      <c r="AB21" s="34">
        <v>56.4</v>
      </c>
      <c r="AC21" s="34">
        <v>2923.6</v>
      </c>
      <c r="AD21" s="119"/>
      <c r="AE21" s="198" t="str">
        <f t="shared" si="0"/>
        <v>ugovor u realizaciji</v>
      </c>
      <c r="AF21" s="199"/>
    </row>
    <row r="22" spans="1:47" s="1" customFormat="1" ht="53.45" customHeight="1" x14ac:dyDescent="0.25">
      <c r="A22" s="35">
        <v>17</v>
      </c>
      <c r="B22" s="36" t="s">
        <v>333</v>
      </c>
      <c r="C22" s="94">
        <v>4200111220003</v>
      </c>
      <c r="D22" s="94">
        <v>200111220003</v>
      </c>
      <c r="E22" s="38" t="s">
        <v>334</v>
      </c>
      <c r="F22" s="38"/>
      <c r="G22" s="90" t="s">
        <v>335</v>
      </c>
      <c r="H22" s="38" t="s">
        <v>30</v>
      </c>
      <c r="I22" s="91" t="s">
        <v>336</v>
      </c>
      <c r="J22" s="91" t="s">
        <v>337</v>
      </c>
      <c r="K22" s="41" t="s">
        <v>338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42">
        <v>0</v>
      </c>
      <c r="AC22" s="42">
        <v>2997</v>
      </c>
      <c r="AD22" s="42"/>
      <c r="AE22" s="204" t="str">
        <f>IF(AC22=0,"ugovor realizovan","ugovor u realizaciji")</f>
        <v>ugovor u realizaciji</v>
      </c>
      <c r="AF22" s="205"/>
    </row>
    <row r="23" spans="1:47" s="122" customFormat="1" ht="53.45" customHeight="1" x14ac:dyDescent="0.25">
      <c r="A23" s="111">
        <v>18</v>
      </c>
      <c r="B23" s="112" t="s">
        <v>307</v>
      </c>
      <c r="C23" s="113">
        <v>4201407800001</v>
      </c>
      <c r="D23" s="113">
        <v>201407800001</v>
      </c>
      <c r="E23" s="114" t="s">
        <v>355</v>
      </c>
      <c r="F23" s="114"/>
      <c r="G23" s="123" t="s">
        <v>356</v>
      </c>
      <c r="H23" s="114" t="s">
        <v>30</v>
      </c>
      <c r="I23" s="124" t="s">
        <v>357</v>
      </c>
      <c r="J23" s="124" t="s">
        <v>358</v>
      </c>
      <c r="K23" s="115" t="s">
        <v>359</v>
      </c>
      <c r="L23" s="119">
        <v>130</v>
      </c>
      <c r="M23" s="119">
        <v>130</v>
      </c>
      <c r="N23" s="119">
        <v>130</v>
      </c>
      <c r="O23" s="119">
        <v>130</v>
      </c>
      <c r="P23" s="119">
        <v>130</v>
      </c>
      <c r="Q23" s="119">
        <v>130</v>
      </c>
      <c r="R23" s="119">
        <v>130</v>
      </c>
      <c r="S23" s="119">
        <v>130</v>
      </c>
      <c r="T23" s="119">
        <v>130</v>
      </c>
      <c r="U23" s="119">
        <v>130</v>
      </c>
      <c r="V23" s="119">
        <v>130</v>
      </c>
      <c r="W23" s="116"/>
      <c r="X23" s="117"/>
      <c r="Y23" s="117"/>
      <c r="Z23" s="117"/>
      <c r="AA23" s="118"/>
      <c r="AB23" s="119">
        <v>1300</v>
      </c>
      <c r="AC23" s="119">
        <v>260</v>
      </c>
      <c r="AD23" s="119"/>
      <c r="AE23" s="198" t="str">
        <f>IF(AC23=0,"ugovor realizovan","ugovor u realizaciji")</f>
        <v>ugovor u realizaciji</v>
      </c>
      <c r="AF23" s="199"/>
    </row>
    <row r="24" spans="1:47" s="11" customFormat="1" ht="53.45" customHeight="1" x14ac:dyDescent="0.25">
      <c r="A24" s="35">
        <v>19</v>
      </c>
      <c r="B24" s="36" t="s">
        <v>307</v>
      </c>
      <c r="C24" s="94">
        <v>4201407800001</v>
      </c>
      <c r="D24" s="94">
        <v>201407800001</v>
      </c>
      <c r="E24" s="38" t="s">
        <v>360</v>
      </c>
      <c r="F24" s="38"/>
      <c r="G24" s="90" t="s">
        <v>361</v>
      </c>
      <c r="H24" s="38" t="s">
        <v>30</v>
      </c>
      <c r="I24" s="91" t="s">
        <v>357</v>
      </c>
      <c r="J24" s="91" t="s">
        <v>358</v>
      </c>
      <c r="K24" s="41" t="s">
        <v>362</v>
      </c>
      <c r="L24" s="42">
        <v>211</v>
      </c>
      <c r="M24" s="42">
        <v>211</v>
      </c>
      <c r="N24" s="47">
        <v>211</v>
      </c>
      <c r="O24" s="42">
        <v>211</v>
      </c>
      <c r="P24" s="42">
        <v>211</v>
      </c>
      <c r="Q24" s="42">
        <v>211</v>
      </c>
      <c r="R24" s="42">
        <v>211</v>
      </c>
      <c r="S24" s="42">
        <v>211</v>
      </c>
      <c r="T24" s="42">
        <v>211</v>
      </c>
      <c r="U24" s="42">
        <v>211</v>
      </c>
      <c r="V24" s="42">
        <v>211</v>
      </c>
      <c r="W24" s="47"/>
      <c r="X24" s="22"/>
      <c r="Y24" s="22"/>
      <c r="Z24" s="22"/>
      <c r="AA24" s="59"/>
      <c r="AB24" s="42">
        <v>2110</v>
      </c>
      <c r="AC24" s="42">
        <v>422</v>
      </c>
      <c r="AD24" s="42"/>
      <c r="AE24" s="204" t="s">
        <v>292</v>
      </c>
      <c r="AF24" s="205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28" t="s">
        <v>363</v>
      </c>
      <c r="C25" s="48"/>
      <c r="D25" s="48">
        <v>200862200008</v>
      </c>
      <c r="E25" s="30" t="s">
        <v>364</v>
      </c>
      <c r="F25" s="30"/>
      <c r="G25" s="87" t="s">
        <v>365</v>
      </c>
      <c r="H25" s="30" t="s">
        <v>30</v>
      </c>
      <c r="I25" s="88" t="s">
        <v>366</v>
      </c>
      <c r="J25" s="88" t="s">
        <v>368</v>
      </c>
      <c r="K25" s="115" t="s">
        <v>367</v>
      </c>
      <c r="L25" s="45"/>
      <c r="M25" s="34">
        <v>1586.7</v>
      </c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21"/>
      <c r="Y25" s="21"/>
      <c r="Z25" s="21"/>
      <c r="AA25" s="58"/>
      <c r="AB25" s="34">
        <v>1586.7</v>
      </c>
      <c r="AC25" s="34">
        <v>291.60000000000002</v>
      </c>
      <c r="AD25" s="34"/>
      <c r="AE25" s="83" t="s">
        <v>386</v>
      </c>
      <c r="AF25" s="84"/>
    </row>
    <row r="26" spans="1:47" s="11" customFormat="1" ht="53.45" customHeight="1" x14ac:dyDescent="0.25">
      <c r="A26" s="35">
        <v>21</v>
      </c>
      <c r="B26" s="36" t="s">
        <v>369</v>
      </c>
      <c r="C26" s="94">
        <v>4200211100005</v>
      </c>
      <c r="D26" s="94">
        <v>200211100005</v>
      </c>
      <c r="E26" s="38" t="s">
        <v>370</v>
      </c>
      <c r="F26" s="38"/>
      <c r="G26" s="90" t="s">
        <v>371</v>
      </c>
      <c r="H26" s="38" t="s">
        <v>30</v>
      </c>
      <c r="I26" s="91" t="s">
        <v>372</v>
      </c>
      <c r="J26" s="91" t="s">
        <v>373</v>
      </c>
      <c r="K26" s="41" t="s">
        <v>374</v>
      </c>
      <c r="L26" s="47"/>
      <c r="M26" s="42">
        <v>333.09</v>
      </c>
      <c r="N26" s="42">
        <v>331.79</v>
      </c>
      <c r="O26" s="42">
        <v>679.36</v>
      </c>
      <c r="P26" s="42">
        <v>295.51</v>
      </c>
      <c r="Q26" s="42">
        <v>407.81</v>
      </c>
      <c r="R26" s="42">
        <v>374.18</v>
      </c>
      <c r="S26" s="42">
        <v>378.75</v>
      </c>
      <c r="T26" s="42">
        <v>353.88</v>
      </c>
      <c r="U26" s="42">
        <v>54.02</v>
      </c>
      <c r="V26" s="47"/>
      <c r="W26" s="47"/>
      <c r="X26" s="22"/>
      <c r="Y26" s="22"/>
      <c r="Z26" s="22"/>
      <c r="AA26" s="59"/>
      <c r="AB26" s="42">
        <v>3208.19</v>
      </c>
      <c r="AC26" s="42">
        <v>2491.81</v>
      </c>
      <c r="AD26" s="42"/>
      <c r="AE26" s="204" t="s">
        <v>292</v>
      </c>
      <c r="AF26" s="205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369</v>
      </c>
      <c r="C27" s="113">
        <v>4200211100005</v>
      </c>
      <c r="D27" s="94">
        <v>200211100005</v>
      </c>
      <c r="E27" s="114" t="s">
        <v>375</v>
      </c>
      <c r="F27" s="114"/>
      <c r="G27" s="123" t="s">
        <v>376</v>
      </c>
      <c r="H27" s="114" t="s">
        <v>30</v>
      </c>
      <c r="I27" s="124" t="s">
        <v>372</v>
      </c>
      <c r="J27" s="124" t="s">
        <v>373</v>
      </c>
      <c r="K27" s="115" t="s">
        <v>377</v>
      </c>
      <c r="L27" s="116"/>
      <c r="M27" s="119">
        <v>238.51</v>
      </c>
      <c r="N27" s="119">
        <v>249.66</v>
      </c>
      <c r="O27" s="119">
        <v>468.92</v>
      </c>
      <c r="P27" s="119">
        <v>229.23</v>
      </c>
      <c r="Q27" s="119">
        <v>250.6</v>
      </c>
      <c r="R27" s="119">
        <v>234.7</v>
      </c>
      <c r="S27" s="119">
        <v>244.14</v>
      </c>
      <c r="T27" s="119">
        <v>212.99</v>
      </c>
      <c r="U27" s="119">
        <v>227.35</v>
      </c>
      <c r="V27" s="116"/>
      <c r="W27" s="116"/>
      <c r="X27" s="117"/>
      <c r="Y27" s="117"/>
      <c r="Z27" s="117"/>
      <c r="AA27" s="118"/>
      <c r="AB27" s="119">
        <v>2356.1</v>
      </c>
      <c r="AC27" s="119">
        <v>2143.9</v>
      </c>
      <c r="AD27" s="119"/>
      <c r="AE27" s="120" t="s">
        <v>292</v>
      </c>
      <c r="AF27" s="121"/>
    </row>
    <row r="28" spans="1:47" s="11" customFormat="1" ht="53.45" customHeight="1" x14ac:dyDescent="0.25">
      <c r="A28" s="35">
        <v>23</v>
      </c>
      <c r="B28" s="36" t="s">
        <v>369</v>
      </c>
      <c r="C28" s="94">
        <v>4200211100005</v>
      </c>
      <c r="D28" s="94">
        <v>200211100005</v>
      </c>
      <c r="E28" s="38" t="s">
        <v>378</v>
      </c>
      <c r="F28" s="38"/>
      <c r="G28" s="90" t="s">
        <v>379</v>
      </c>
      <c r="H28" s="38" t="s">
        <v>30</v>
      </c>
      <c r="I28" s="91" t="s">
        <v>372</v>
      </c>
      <c r="J28" s="91" t="s">
        <v>380</v>
      </c>
      <c r="K28" s="41" t="s">
        <v>466</v>
      </c>
      <c r="L28" s="47"/>
      <c r="M28" s="42">
        <v>506.87</v>
      </c>
      <c r="N28" s="42">
        <v>506.86</v>
      </c>
      <c r="O28" s="42">
        <v>1168.94</v>
      </c>
      <c r="P28" s="42">
        <v>509</v>
      </c>
      <c r="Q28" s="42">
        <v>537.47</v>
      </c>
      <c r="R28" s="42">
        <v>509</v>
      </c>
      <c r="S28" s="42">
        <v>509</v>
      </c>
      <c r="T28" s="42">
        <v>509.05</v>
      </c>
      <c r="U28" s="42">
        <v>510</v>
      </c>
      <c r="V28" s="47"/>
      <c r="W28" s="47"/>
      <c r="X28" s="22"/>
      <c r="Y28" s="22"/>
      <c r="Z28" s="22"/>
      <c r="AA28" s="59"/>
      <c r="AB28" s="42">
        <v>4756.59</v>
      </c>
      <c r="AC28" s="42">
        <v>1243.4100000000001</v>
      </c>
      <c r="AD28" s="42"/>
      <c r="AE28" s="109" t="s">
        <v>292</v>
      </c>
      <c r="AF28" s="110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28" t="s">
        <v>105</v>
      </c>
      <c r="C29" s="95">
        <v>4302663400003</v>
      </c>
      <c r="D29" s="95"/>
      <c r="E29" s="30" t="s">
        <v>89</v>
      </c>
      <c r="F29" s="30"/>
      <c r="G29" s="87"/>
      <c r="H29" s="30" t="s">
        <v>149</v>
      </c>
      <c r="I29" s="88" t="s">
        <v>382</v>
      </c>
      <c r="J29" s="88" t="s">
        <v>289</v>
      </c>
      <c r="K29" s="43" t="s">
        <v>465</v>
      </c>
      <c r="L29" s="119">
        <v>490</v>
      </c>
      <c r="M29" s="119">
        <v>490</v>
      </c>
      <c r="N29" s="119">
        <v>490</v>
      </c>
      <c r="O29" s="119">
        <v>490</v>
      </c>
      <c r="P29" s="119">
        <v>490</v>
      </c>
      <c r="Q29" s="119">
        <v>490</v>
      </c>
      <c r="R29" s="119">
        <v>490</v>
      </c>
      <c r="S29" s="119">
        <v>490</v>
      </c>
      <c r="T29" s="119">
        <v>490</v>
      </c>
      <c r="U29" s="119">
        <v>490</v>
      </c>
      <c r="V29" s="116"/>
      <c r="W29" s="116"/>
      <c r="X29" s="117"/>
      <c r="Y29" s="117"/>
      <c r="Z29" s="117"/>
      <c r="AA29" s="118"/>
      <c r="AB29" s="119">
        <v>4900</v>
      </c>
      <c r="AC29" s="119">
        <v>980</v>
      </c>
      <c r="AD29" s="119"/>
      <c r="AE29" s="120" t="s">
        <v>292</v>
      </c>
      <c r="AF29" s="121"/>
    </row>
    <row r="30" spans="1:47" s="11" customFormat="1" ht="53.45" customHeight="1" x14ac:dyDescent="0.25">
      <c r="A30" s="35">
        <v>25</v>
      </c>
      <c r="B30" s="36" t="s">
        <v>388</v>
      </c>
      <c r="C30" s="94">
        <v>4218466780006</v>
      </c>
      <c r="D30" s="94"/>
      <c r="E30" s="38" t="s">
        <v>389</v>
      </c>
      <c r="F30" s="38"/>
      <c r="G30" s="90" t="s">
        <v>429</v>
      </c>
      <c r="H30" s="38" t="s">
        <v>30</v>
      </c>
      <c r="I30" s="91">
        <v>44597</v>
      </c>
      <c r="J30" s="91" t="s">
        <v>428</v>
      </c>
      <c r="K30" s="41" t="s">
        <v>464</v>
      </c>
      <c r="L30" s="47"/>
      <c r="M30" s="42">
        <v>3313.27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22"/>
      <c r="Y30" s="22"/>
      <c r="Z30" s="22"/>
      <c r="AA30" s="57" t="s">
        <v>433</v>
      </c>
      <c r="AB30" s="42">
        <v>3313.27</v>
      </c>
      <c r="AC30" s="42">
        <v>0</v>
      </c>
      <c r="AD30" s="42"/>
      <c r="AE30" s="110" t="s">
        <v>350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392</v>
      </c>
      <c r="C31" s="113">
        <v>4202049580009</v>
      </c>
      <c r="D31" s="113">
        <v>202049580009</v>
      </c>
      <c r="E31" s="114" t="s">
        <v>139</v>
      </c>
      <c r="F31" s="114"/>
      <c r="G31" s="123" t="s">
        <v>393</v>
      </c>
      <c r="H31" s="114" t="s">
        <v>30</v>
      </c>
      <c r="I31" s="124" t="s">
        <v>394</v>
      </c>
      <c r="J31" s="124" t="s">
        <v>395</v>
      </c>
      <c r="K31" s="115" t="s">
        <v>463</v>
      </c>
      <c r="L31" s="116"/>
      <c r="M31" s="119">
        <v>45</v>
      </c>
      <c r="N31" s="119">
        <v>45</v>
      </c>
      <c r="O31" s="119">
        <v>45</v>
      </c>
      <c r="P31" s="119">
        <v>45</v>
      </c>
      <c r="Q31" s="119">
        <v>45</v>
      </c>
      <c r="R31" s="116">
        <v>45</v>
      </c>
      <c r="S31" s="119">
        <v>45</v>
      </c>
      <c r="T31" s="119">
        <v>45</v>
      </c>
      <c r="U31" s="119">
        <v>45</v>
      </c>
      <c r="V31" s="116"/>
      <c r="W31" s="116"/>
      <c r="X31" s="117"/>
      <c r="Y31" s="117"/>
      <c r="Z31" s="117"/>
      <c r="AA31" s="118"/>
      <c r="AB31" s="119">
        <v>405</v>
      </c>
      <c r="AC31" s="119">
        <v>135</v>
      </c>
      <c r="AD31" s="119"/>
      <c r="AE31" s="198" t="s">
        <v>292</v>
      </c>
      <c r="AF31" s="199"/>
    </row>
    <row r="32" spans="1:47" s="11" customFormat="1" ht="53.45" customHeight="1" x14ac:dyDescent="0.25">
      <c r="A32" s="35">
        <v>27</v>
      </c>
      <c r="B32" s="36" t="s">
        <v>396</v>
      </c>
      <c r="C32" s="94">
        <v>4201848090000</v>
      </c>
      <c r="D32" s="94">
        <v>201848090000</v>
      </c>
      <c r="E32" s="38" t="s">
        <v>397</v>
      </c>
      <c r="F32" s="38"/>
      <c r="G32" s="90" t="s">
        <v>398</v>
      </c>
      <c r="H32" s="38" t="s">
        <v>30</v>
      </c>
      <c r="I32" s="91" t="s">
        <v>399</v>
      </c>
      <c r="J32" s="91" t="s">
        <v>400</v>
      </c>
      <c r="K32" s="41" t="s">
        <v>462</v>
      </c>
      <c r="L32" s="47"/>
      <c r="M32" s="47"/>
      <c r="N32" s="47"/>
      <c r="O32" s="42">
        <v>5996</v>
      </c>
      <c r="P32" s="47"/>
      <c r="Q32" s="47"/>
      <c r="R32" s="47"/>
      <c r="S32" s="47"/>
      <c r="T32" s="47"/>
      <c r="U32" s="47"/>
      <c r="V32" s="47"/>
      <c r="W32" s="47"/>
      <c r="X32" s="22"/>
      <c r="Y32" s="22"/>
      <c r="Z32" s="22"/>
      <c r="AA32" s="57" t="s">
        <v>434</v>
      </c>
      <c r="AB32" s="42">
        <v>5996</v>
      </c>
      <c r="AC32" s="42">
        <v>0</v>
      </c>
      <c r="AD32" s="42"/>
      <c r="AE32" s="142" t="s">
        <v>350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39</v>
      </c>
      <c r="C33" s="113">
        <v>4200144230004</v>
      </c>
      <c r="D33" s="113">
        <v>200144230004</v>
      </c>
      <c r="E33" s="114" t="s">
        <v>401</v>
      </c>
      <c r="F33" s="114"/>
      <c r="G33" s="123" t="s">
        <v>402</v>
      </c>
      <c r="H33" s="114" t="s">
        <v>30</v>
      </c>
      <c r="I33" s="124" t="s">
        <v>403</v>
      </c>
      <c r="J33" s="124" t="s">
        <v>404</v>
      </c>
      <c r="K33" s="115" t="s">
        <v>461</v>
      </c>
      <c r="L33" s="116"/>
      <c r="M33" s="116"/>
      <c r="N33" s="116"/>
      <c r="O33" s="119">
        <v>5990</v>
      </c>
      <c r="P33" s="119"/>
      <c r="Q33" s="116"/>
      <c r="R33" s="116"/>
      <c r="S33" s="116"/>
      <c r="T33" s="116"/>
      <c r="U33" s="116"/>
      <c r="V33" s="116"/>
      <c r="W33" s="116"/>
      <c r="X33" s="117"/>
      <c r="Y33" s="117"/>
      <c r="Z33" s="117"/>
      <c r="AA33" s="126" t="s">
        <v>435</v>
      </c>
      <c r="AB33" s="119">
        <v>5990</v>
      </c>
      <c r="AC33" s="119">
        <v>0</v>
      </c>
      <c r="AD33" s="119"/>
      <c r="AE33" s="144" t="s">
        <v>436</v>
      </c>
      <c r="AF33" s="121"/>
    </row>
    <row r="34" spans="1:47" s="11" customFormat="1" ht="53.45" customHeight="1" x14ac:dyDescent="0.25">
      <c r="A34" s="35">
        <v>29</v>
      </c>
      <c r="B34" s="36" t="s">
        <v>406</v>
      </c>
      <c r="C34" s="94">
        <v>4200505350336</v>
      </c>
      <c r="D34" s="94">
        <v>200505350000</v>
      </c>
      <c r="E34" s="38" t="s">
        <v>135</v>
      </c>
      <c r="F34" s="38"/>
      <c r="G34" s="90"/>
      <c r="H34" s="38" t="s">
        <v>489</v>
      </c>
      <c r="I34" s="91" t="s">
        <v>407</v>
      </c>
      <c r="J34" s="91" t="s">
        <v>416</v>
      </c>
      <c r="K34" s="41" t="s">
        <v>460</v>
      </c>
      <c r="L34" s="47"/>
      <c r="M34" s="42">
        <v>114.94</v>
      </c>
      <c r="N34" s="42">
        <v>799.3</v>
      </c>
      <c r="O34" s="42">
        <v>795.38</v>
      </c>
      <c r="P34" s="42">
        <v>987.7</v>
      </c>
      <c r="Q34" s="42">
        <v>720.46</v>
      </c>
      <c r="R34" s="42">
        <v>781.19</v>
      </c>
      <c r="S34" s="47"/>
      <c r="T34" s="42">
        <v>801.03</v>
      </c>
      <c r="U34" s="47"/>
      <c r="V34" s="47"/>
      <c r="W34" s="47"/>
      <c r="X34" s="22"/>
      <c r="Y34" s="22"/>
      <c r="Z34" s="22"/>
      <c r="AA34" s="57" t="s">
        <v>566</v>
      </c>
      <c r="AB34" s="42">
        <v>5000</v>
      </c>
      <c r="AC34" s="42">
        <v>0</v>
      </c>
      <c r="AD34" s="42"/>
      <c r="AE34" s="142" t="s">
        <v>350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408</v>
      </c>
      <c r="C35" s="113">
        <v>4200320570003</v>
      </c>
      <c r="D35" s="113">
        <v>200320570003</v>
      </c>
      <c r="E35" s="114" t="s">
        <v>409</v>
      </c>
      <c r="F35" s="114"/>
      <c r="G35" s="123" t="s">
        <v>410</v>
      </c>
      <c r="H35" s="114" t="s">
        <v>30</v>
      </c>
      <c r="I35" s="124" t="s">
        <v>411</v>
      </c>
      <c r="J35" s="124" t="s">
        <v>417</v>
      </c>
      <c r="K35" s="115" t="s">
        <v>459</v>
      </c>
      <c r="L35" s="116"/>
      <c r="M35" s="116"/>
      <c r="N35" s="119">
        <v>307.18</v>
      </c>
      <c r="O35" s="116">
        <v>346.82</v>
      </c>
      <c r="P35" s="116"/>
      <c r="Q35" s="116"/>
      <c r="R35" s="119">
        <v>28</v>
      </c>
      <c r="S35" s="116"/>
      <c r="T35" s="119">
        <v>387.33</v>
      </c>
      <c r="U35" s="116"/>
      <c r="V35" s="116"/>
      <c r="W35" s="116"/>
      <c r="X35" s="117"/>
      <c r="Y35" s="117"/>
      <c r="Z35" s="117"/>
      <c r="AA35" s="118"/>
      <c r="AB35" s="119">
        <v>1069.33</v>
      </c>
      <c r="AC35" s="119">
        <v>652.74</v>
      </c>
      <c r="AD35" s="119"/>
      <c r="AE35" s="144" t="s">
        <v>405</v>
      </c>
      <c r="AF35" s="121"/>
    </row>
    <row r="36" spans="1:47" s="11" customFormat="1" ht="53.45" customHeight="1" x14ac:dyDescent="0.25">
      <c r="A36" s="35">
        <v>31</v>
      </c>
      <c r="B36" s="36" t="s">
        <v>321</v>
      </c>
      <c r="C36" s="94">
        <v>4200067140005</v>
      </c>
      <c r="D36" s="94">
        <v>200067140005</v>
      </c>
      <c r="E36" s="38" t="s">
        <v>70</v>
      </c>
      <c r="F36" s="38"/>
      <c r="G36" s="91"/>
      <c r="H36" s="38" t="s">
        <v>30</v>
      </c>
      <c r="I36" s="91" t="s">
        <v>421</v>
      </c>
      <c r="J36" s="91" t="s">
        <v>422</v>
      </c>
      <c r="K36" s="41" t="s">
        <v>458</v>
      </c>
      <c r="L36" s="47"/>
      <c r="M36" s="47"/>
      <c r="N36" s="42">
        <v>255</v>
      </c>
      <c r="O36" s="42">
        <v>325</v>
      </c>
      <c r="P36" s="47">
        <v>544</v>
      </c>
      <c r="Q36" s="42">
        <v>140</v>
      </c>
      <c r="R36" s="42">
        <v>290</v>
      </c>
      <c r="S36" s="42">
        <v>405</v>
      </c>
      <c r="T36" s="42">
        <v>185</v>
      </c>
      <c r="U36" s="42">
        <v>325</v>
      </c>
      <c r="V36" s="42">
        <v>255</v>
      </c>
      <c r="W36" s="47"/>
      <c r="X36" s="22"/>
      <c r="Y36" s="22"/>
      <c r="Z36" s="22"/>
      <c r="AA36" s="59"/>
      <c r="AB36" s="42">
        <v>2724</v>
      </c>
      <c r="AC36" s="42">
        <v>2252</v>
      </c>
      <c r="AD36" s="42"/>
      <c r="AE36" s="142" t="s">
        <v>292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39</v>
      </c>
      <c r="C37" s="113">
        <v>4200144230004</v>
      </c>
      <c r="D37" s="113">
        <v>200144230004</v>
      </c>
      <c r="E37" s="30" t="s">
        <v>146</v>
      </c>
      <c r="F37" s="114"/>
      <c r="G37" s="124"/>
      <c r="H37" s="114" t="s">
        <v>149</v>
      </c>
      <c r="I37" s="124" t="s">
        <v>423</v>
      </c>
      <c r="J37" s="124" t="s">
        <v>424</v>
      </c>
      <c r="K37" s="115" t="s">
        <v>457</v>
      </c>
      <c r="L37" s="116"/>
      <c r="M37" s="116"/>
      <c r="N37" s="119">
        <v>664</v>
      </c>
      <c r="O37" s="119">
        <v>584</v>
      </c>
      <c r="P37" s="119">
        <v>864</v>
      </c>
      <c r="Q37" s="119">
        <v>1529</v>
      </c>
      <c r="R37" s="119">
        <v>584</v>
      </c>
      <c r="S37" s="119">
        <v>763</v>
      </c>
      <c r="T37" s="119">
        <v>584</v>
      </c>
      <c r="U37" s="119">
        <v>664</v>
      </c>
      <c r="V37" s="119">
        <v>90</v>
      </c>
      <c r="W37" s="116"/>
      <c r="X37" s="117"/>
      <c r="Y37" s="117"/>
      <c r="Z37" s="117"/>
      <c r="AA37" s="118"/>
      <c r="AB37" s="119">
        <v>6326</v>
      </c>
      <c r="AC37" s="119">
        <v>3664</v>
      </c>
      <c r="AD37" s="119"/>
      <c r="AE37" s="144" t="s">
        <v>292</v>
      </c>
      <c r="AF37" s="121"/>
    </row>
    <row r="38" spans="1:47" s="11" customFormat="1" ht="53.45" customHeight="1" x14ac:dyDescent="0.25">
      <c r="A38" s="35">
        <v>33</v>
      </c>
      <c r="B38" s="36" t="s">
        <v>142</v>
      </c>
      <c r="C38" s="94">
        <v>4200056290005</v>
      </c>
      <c r="D38" s="94">
        <v>200056290005</v>
      </c>
      <c r="E38" s="38" t="s">
        <v>143</v>
      </c>
      <c r="F38" s="38"/>
      <c r="G38" s="146"/>
      <c r="H38" s="38" t="s">
        <v>30</v>
      </c>
      <c r="I38" s="91" t="s">
        <v>430</v>
      </c>
      <c r="J38" s="91" t="s">
        <v>431</v>
      </c>
      <c r="K38" s="41" t="s">
        <v>432</v>
      </c>
      <c r="L38" s="47"/>
      <c r="M38" s="47"/>
      <c r="N38" s="47"/>
      <c r="O38" s="42">
        <v>169.52</v>
      </c>
      <c r="P38" s="42">
        <v>140.6</v>
      </c>
      <c r="Q38" s="42">
        <v>118</v>
      </c>
      <c r="R38" s="42">
        <v>1479.78</v>
      </c>
      <c r="S38" s="47"/>
      <c r="T38" s="42">
        <v>111.25</v>
      </c>
      <c r="U38" s="42">
        <v>89.45</v>
      </c>
      <c r="V38" s="47"/>
      <c r="W38" s="47"/>
      <c r="X38" s="22"/>
      <c r="Y38" s="22"/>
      <c r="Z38" s="22"/>
      <c r="AA38" s="59"/>
      <c r="AB38" s="42">
        <v>2108.6</v>
      </c>
      <c r="AC38" s="42">
        <v>2603.0700000000002</v>
      </c>
      <c r="AD38" s="42"/>
      <c r="AE38" s="142" t="s">
        <v>292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53</v>
      </c>
      <c r="C39" s="113">
        <v>4200251660003</v>
      </c>
      <c r="D39" s="113">
        <v>200251660003</v>
      </c>
      <c r="E39" s="114" t="s">
        <v>171</v>
      </c>
      <c r="F39" s="114"/>
      <c r="G39" s="124">
        <v>44906</v>
      </c>
      <c r="H39" s="114" t="s">
        <v>526</v>
      </c>
      <c r="I39" s="124" t="s">
        <v>439</v>
      </c>
      <c r="J39" s="124" t="s">
        <v>440</v>
      </c>
      <c r="K39" s="115" t="s">
        <v>454</v>
      </c>
      <c r="L39" s="116"/>
      <c r="M39" s="116"/>
      <c r="N39" s="116"/>
      <c r="O39" s="135">
        <v>643.55999999999995</v>
      </c>
      <c r="P39" s="119"/>
      <c r="Q39" s="119">
        <v>1772.42</v>
      </c>
      <c r="R39" s="119">
        <v>256.17</v>
      </c>
      <c r="S39" s="119">
        <v>59.5</v>
      </c>
      <c r="T39" s="119">
        <v>1743.09</v>
      </c>
      <c r="U39" s="119">
        <v>7045.25</v>
      </c>
      <c r="V39" s="116"/>
      <c r="W39" s="116"/>
      <c r="X39" s="117"/>
      <c r="Y39" s="117"/>
      <c r="Z39" s="117"/>
      <c r="AA39" s="118"/>
      <c r="AB39" s="119">
        <v>11519.99</v>
      </c>
      <c r="AC39" s="119">
        <v>8480.01</v>
      </c>
      <c r="AD39" s="119"/>
      <c r="AE39" s="144" t="s">
        <v>292</v>
      </c>
      <c r="AF39" s="121"/>
    </row>
    <row r="40" spans="1:47" s="11" customFormat="1" ht="53.45" customHeight="1" x14ac:dyDescent="0.25">
      <c r="A40" s="35">
        <v>35</v>
      </c>
      <c r="B40" s="36" t="s">
        <v>441</v>
      </c>
      <c r="C40" s="94">
        <v>4302882380000</v>
      </c>
      <c r="D40" s="94"/>
      <c r="E40" s="38" t="s">
        <v>442</v>
      </c>
      <c r="F40" s="38"/>
      <c r="G40" s="146" t="s">
        <v>468</v>
      </c>
      <c r="H40" s="38" t="s">
        <v>149</v>
      </c>
      <c r="I40" s="91" t="s">
        <v>443</v>
      </c>
      <c r="J40" s="91" t="s">
        <v>444</v>
      </c>
      <c r="K40" s="41" t="s">
        <v>456</v>
      </c>
      <c r="L40" s="47"/>
      <c r="M40" s="47"/>
      <c r="N40" s="47"/>
      <c r="O40" s="47"/>
      <c r="P40" s="47"/>
      <c r="Q40" s="42">
        <v>700</v>
      </c>
      <c r="R40" s="47"/>
      <c r="S40" s="47"/>
      <c r="T40" s="42">
        <v>5100</v>
      </c>
      <c r="U40" s="47"/>
      <c r="V40" s="47"/>
      <c r="W40" s="47"/>
      <c r="X40" s="22"/>
      <c r="Y40" s="22"/>
      <c r="Z40" s="22"/>
      <c r="AA40" s="57" t="s">
        <v>547</v>
      </c>
      <c r="AB40" s="42">
        <v>5800</v>
      </c>
      <c r="AC40" s="42">
        <v>0</v>
      </c>
      <c r="AD40" s="42"/>
      <c r="AE40" s="142" t="s">
        <v>543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445</v>
      </c>
      <c r="C41" s="113">
        <v>4202134770003</v>
      </c>
      <c r="D41" s="113"/>
      <c r="E41" s="114" t="s">
        <v>446</v>
      </c>
      <c r="F41" s="114"/>
      <c r="G41" s="147" t="s">
        <v>481</v>
      </c>
      <c r="H41" s="114" t="s">
        <v>149</v>
      </c>
      <c r="I41" s="124" t="s">
        <v>447</v>
      </c>
      <c r="J41" s="124" t="s">
        <v>448</v>
      </c>
      <c r="K41" s="115" t="s">
        <v>449</v>
      </c>
      <c r="L41" s="116"/>
      <c r="M41" s="116"/>
      <c r="N41" s="116"/>
      <c r="O41" s="116"/>
      <c r="P41" s="119">
        <v>289.74</v>
      </c>
      <c r="Q41" s="119">
        <v>403.83</v>
      </c>
      <c r="R41" s="119">
        <v>179.49</v>
      </c>
      <c r="S41" s="119">
        <v>136.75</v>
      </c>
      <c r="T41" s="116"/>
      <c r="U41" s="119">
        <v>35.64</v>
      </c>
      <c r="V41" s="116"/>
      <c r="W41" s="116"/>
      <c r="X41" s="117"/>
      <c r="Y41" s="117"/>
      <c r="Z41" s="117"/>
      <c r="AA41" s="118"/>
      <c r="AB41" s="119">
        <v>1045.45</v>
      </c>
      <c r="AC41" s="119">
        <v>3904.55</v>
      </c>
      <c r="AD41" s="119"/>
      <c r="AE41" s="144" t="s">
        <v>292</v>
      </c>
      <c r="AF41" s="121"/>
    </row>
    <row r="42" spans="1:47" s="11" customFormat="1" ht="53.45" customHeight="1" x14ac:dyDescent="0.25">
      <c r="A42" s="35">
        <v>37</v>
      </c>
      <c r="B42" s="36" t="s">
        <v>450</v>
      </c>
      <c r="C42" s="94">
        <v>4272033700002</v>
      </c>
      <c r="D42" s="94"/>
      <c r="E42" s="38" t="s">
        <v>451</v>
      </c>
      <c r="F42" s="38"/>
      <c r="G42" s="90" t="s">
        <v>467</v>
      </c>
      <c r="H42" s="38" t="s">
        <v>30</v>
      </c>
      <c r="I42" s="91" t="s">
        <v>452</v>
      </c>
      <c r="J42" s="91" t="s">
        <v>453</v>
      </c>
      <c r="K42" s="41" t="s">
        <v>455</v>
      </c>
      <c r="L42" s="47"/>
      <c r="M42" s="47"/>
      <c r="N42" s="47"/>
      <c r="O42" s="47"/>
      <c r="P42" s="42">
        <v>822.2</v>
      </c>
      <c r="Q42" s="47"/>
      <c r="R42" s="42">
        <v>334.19</v>
      </c>
      <c r="S42" s="42">
        <v>200.02</v>
      </c>
      <c r="T42" s="42">
        <v>334.14</v>
      </c>
      <c r="U42" s="47"/>
      <c r="V42" s="47"/>
      <c r="W42" s="47"/>
      <c r="X42" s="22"/>
      <c r="Y42" s="22"/>
      <c r="Z42" s="22"/>
      <c r="AA42" s="59"/>
      <c r="AB42" s="42">
        <v>1690.55</v>
      </c>
      <c r="AC42" s="42">
        <v>819.7</v>
      </c>
      <c r="AD42" s="42"/>
      <c r="AE42" s="142" t="s">
        <v>292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474</v>
      </c>
      <c r="C43" s="113">
        <v>4201178930001</v>
      </c>
      <c r="D43" s="113"/>
      <c r="E43" s="114" t="s">
        <v>469</v>
      </c>
      <c r="F43" s="114"/>
      <c r="G43" s="147" t="s">
        <v>470</v>
      </c>
      <c r="H43" s="114" t="s">
        <v>30</v>
      </c>
      <c r="I43" s="124" t="s">
        <v>471</v>
      </c>
      <c r="J43" s="124" t="s">
        <v>472</v>
      </c>
      <c r="K43" s="115" t="s">
        <v>473</v>
      </c>
      <c r="L43" s="116"/>
      <c r="M43" s="116"/>
      <c r="N43" s="116"/>
      <c r="O43" s="116"/>
      <c r="P43" s="119">
        <v>2494</v>
      </c>
      <c r="Q43" s="119"/>
      <c r="R43" s="116"/>
      <c r="S43" s="116"/>
      <c r="T43" s="116"/>
      <c r="U43" s="116"/>
      <c r="V43" s="116"/>
      <c r="W43" s="116"/>
      <c r="X43" s="117"/>
      <c r="Y43" s="117"/>
      <c r="Z43" s="117"/>
      <c r="AA43" s="126" t="s">
        <v>483</v>
      </c>
      <c r="AB43" s="119">
        <v>2494</v>
      </c>
      <c r="AC43" s="119">
        <v>0</v>
      </c>
      <c r="AD43" s="119"/>
      <c r="AE43" s="144" t="s">
        <v>350</v>
      </c>
      <c r="AF43" s="121"/>
    </row>
    <row r="44" spans="1:47" s="11" customFormat="1" ht="53.45" customHeight="1" x14ac:dyDescent="0.25">
      <c r="A44" s="35">
        <v>39</v>
      </c>
      <c r="B44" s="36" t="s">
        <v>65</v>
      </c>
      <c r="C44" s="94">
        <v>4201219470002</v>
      </c>
      <c r="D44" s="94">
        <v>201219470002</v>
      </c>
      <c r="E44" s="38" t="s">
        <v>477</v>
      </c>
      <c r="F44" s="38"/>
      <c r="G44" s="146" t="s">
        <v>478</v>
      </c>
      <c r="H44" s="38" t="s">
        <v>30</v>
      </c>
      <c r="I44" s="91" t="s">
        <v>479</v>
      </c>
      <c r="J44" s="91" t="s">
        <v>504</v>
      </c>
      <c r="K44" s="41" t="s">
        <v>385</v>
      </c>
      <c r="L44" s="47"/>
      <c r="M44" s="47"/>
      <c r="N44" s="47"/>
      <c r="O44" s="47"/>
      <c r="P44" s="47"/>
      <c r="Q44" s="42">
        <v>916.36</v>
      </c>
      <c r="R44" s="42">
        <v>369.32</v>
      </c>
      <c r="S44" s="42">
        <v>314.36</v>
      </c>
      <c r="T44" s="42">
        <v>389.36</v>
      </c>
      <c r="U44" s="42">
        <v>314.36</v>
      </c>
      <c r="V44" s="47"/>
      <c r="W44" s="47"/>
      <c r="X44" s="22"/>
      <c r="Y44" s="22"/>
      <c r="Z44" s="22"/>
      <c r="AA44" s="59"/>
      <c r="AB44" s="42">
        <v>2303.7199999999998</v>
      </c>
      <c r="AC44" s="42">
        <v>3645.08</v>
      </c>
      <c r="AD44" s="42"/>
      <c r="AE44" s="142" t="s">
        <v>480</v>
      </c>
      <c r="AF44" s="110"/>
    </row>
    <row r="45" spans="1:47" s="122" customFormat="1" ht="53.45" customHeight="1" x14ac:dyDescent="0.25">
      <c r="A45" s="111">
        <v>40</v>
      </c>
      <c r="B45" s="112" t="s">
        <v>484</v>
      </c>
      <c r="C45" s="113">
        <v>4227111720001</v>
      </c>
      <c r="D45" s="113">
        <v>227111720001</v>
      </c>
      <c r="E45" s="114" t="s">
        <v>303</v>
      </c>
      <c r="F45" s="114"/>
      <c r="G45" s="147" t="s">
        <v>485</v>
      </c>
      <c r="H45" s="114" t="s">
        <v>149</v>
      </c>
      <c r="I45" s="124" t="s">
        <v>486</v>
      </c>
      <c r="J45" s="124" t="s">
        <v>487</v>
      </c>
      <c r="K45" s="115" t="s">
        <v>488</v>
      </c>
      <c r="L45" s="116"/>
      <c r="M45" s="116"/>
      <c r="N45" s="116"/>
      <c r="O45" s="116"/>
      <c r="P45" s="116"/>
      <c r="Q45" s="116"/>
      <c r="R45" s="119">
        <v>7393.72</v>
      </c>
      <c r="S45" s="116"/>
      <c r="T45" s="119">
        <v>17240.63</v>
      </c>
      <c r="U45" s="119"/>
      <c r="V45" s="116"/>
      <c r="W45" s="116"/>
      <c r="X45" s="117"/>
      <c r="Y45" s="117"/>
      <c r="Z45" s="117"/>
      <c r="AA45" s="126" t="s">
        <v>546</v>
      </c>
      <c r="AB45" s="119">
        <v>24634.35</v>
      </c>
      <c r="AC45" s="148">
        <v>-32.89</v>
      </c>
      <c r="AD45" s="119"/>
      <c r="AE45" s="168" t="s">
        <v>543</v>
      </c>
      <c r="AF45" s="144"/>
    </row>
    <row r="46" spans="1:47" s="11" customFormat="1" ht="53.45" customHeight="1" x14ac:dyDescent="0.25">
      <c r="A46" s="35">
        <v>41</v>
      </c>
      <c r="B46" s="36" t="s">
        <v>302</v>
      </c>
      <c r="C46" s="94">
        <v>4200303990007</v>
      </c>
      <c r="D46" s="94">
        <v>200303990007</v>
      </c>
      <c r="E46" s="38" t="s">
        <v>309</v>
      </c>
      <c r="F46" s="38"/>
      <c r="G46" s="146" t="s">
        <v>493</v>
      </c>
      <c r="H46" s="38" t="s">
        <v>490</v>
      </c>
      <c r="I46" s="91" t="s">
        <v>491</v>
      </c>
      <c r="J46" s="91"/>
      <c r="K46" s="41" t="s">
        <v>492</v>
      </c>
      <c r="L46" s="47"/>
      <c r="M46" s="47"/>
      <c r="N46" s="47"/>
      <c r="O46" s="47"/>
      <c r="P46" s="47"/>
      <c r="Q46" s="47"/>
      <c r="R46" s="140">
        <v>856.63</v>
      </c>
      <c r="S46" s="140">
        <v>587.96</v>
      </c>
      <c r="T46" s="42">
        <v>665.04</v>
      </c>
      <c r="U46" s="42">
        <v>690.75</v>
      </c>
      <c r="V46" s="47"/>
      <c r="W46" s="47"/>
      <c r="X46" s="22"/>
      <c r="Y46" s="22"/>
      <c r="Z46" s="22"/>
      <c r="AA46" s="59"/>
      <c r="AB46" s="104">
        <v>2800.38</v>
      </c>
      <c r="AC46" s="42">
        <v>2199.62</v>
      </c>
      <c r="AD46" s="42"/>
      <c r="AE46" s="142" t="s">
        <v>494</v>
      </c>
      <c r="AF46" s="110"/>
    </row>
    <row r="47" spans="1:47" s="122" customFormat="1" ht="53.45" customHeight="1" x14ac:dyDescent="0.25">
      <c r="A47" s="111">
        <v>42</v>
      </c>
      <c r="B47" s="112" t="s">
        <v>74</v>
      </c>
      <c r="C47" s="113">
        <v>4200555370001</v>
      </c>
      <c r="D47" s="113">
        <v>200555370001</v>
      </c>
      <c r="E47" s="114" t="s">
        <v>495</v>
      </c>
      <c r="F47" s="114"/>
      <c r="G47" s="147" t="s">
        <v>496</v>
      </c>
      <c r="H47" s="114" t="s">
        <v>149</v>
      </c>
      <c r="I47" s="124" t="s">
        <v>497</v>
      </c>
      <c r="J47" s="124" t="s">
        <v>503</v>
      </c>
      <c r="K47" s="115" t="s">
        <v>498</v>
      </c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7"/>
      <c r="Y47" s="117"/>
      <c r="Z47" s="117"/>
      <c r="AA47" s="118"/>
      <c r="AB47" s="119">
        <v>0</v>
      </c>
      <c r="AC47" s="119">
        <v>5983</v>
      </c>
      <c r="AD47" s="119"/>
      <c r="AE47" s="144" t="s">
        <v>480</v>
      </c>
      <c r="AF47" s="121"/>
    </row>
    <row r="48" spans="1:47" s="11" customFormat="1" ht="53.45" customHeight="1" x14ac:dyDescent="0.25">
      <c r="A48" s="35">
        <v>43</v>
      </c>
      <c r="B48" s="36" t="s">
        <v>499</v>
      </c>
      <c r="C48" s="94">
        <v>4200162210002</v>
      </c>
      <c r="D48" s="94">
        <v>200162210002</v>
      </c>
      <c r="E48" s="38" t="s">
        <v>389</v>
      </c>
      <c r="F48" s="38"/>
      <c r="G48" s="146" t="s">
        <v>500</v>
      </c>
      <c r="H48" s="38" t="s">
        <v>149</v>
      </c>
      <c r="I48" s="91" t="s">
        <v>491</v>
      </c>
      <c r="J48" s="91" t="s">
        <v>501</v>
      </c>
      <c r="K48" s="41" t="s">
        <v>502</v>
      </c>
      <c r="L48" s="47"/>
      <c r="M48" s="47"/>
      <c r="N48" s="47"/>
      <c r="O48" s="47"/>
      <c r="P48" s="47"/>
      <c r="Q48" s="47"/>
      <c r="R48" s="65">
        <v>16000</v>
      </c>
      <c r="S48" s="42"/>
      <c r="T48" s="47"/>
      <c r="U48" s="47"/>
      <c r="V48" s="47"/>
      <c r="W48" s="47"/>
      <c r="X48" s="22"/>
      <c r="Y48" s="22"/>
      <c r="Z48" s="22"/>
      <c r="AA48" s="167" t="s">
        <v>505</v>
      </c>
      <c r="AB48" s="42">
        <v>16000</v>
      </c>
      <c r="AC48" s="42">
        <v>0</v>
      </c>
      <c r="AD48" s="42"/>
      <c r="AE48" s="142" t="s">
        <v>350</v>
      </c>
      <c r="AF48" s="110"/>
    </row>
    <row r="49" spans="1:32" s="122" customFormat="1" ht="53.45" customHeight="1" x14ac:dyDescent="0.25">
      <c r="A49" s="111">
        <v>44</v>
      </c>
      <c r="B49" s="112" t="s">
        <v>509</v>
      </c>
      <c r="C49" s="113">
        <v>4303334200008</v>
      </c>
      <c r="D49" s="113"/>
      <c r="E49" s="114" t="s">
        <v>340</v>
      </c>
      <c r="F49" s="114"/>
      <c r="G49" s="147" t="s">
        <v>510</v>
      </c>
      <c r="H49" s="114" t="s">
        <v>30</v>
      </c>
      <c r="I49" s="124" t="s">
        <v>511</v>
      </c>
      <c r="J49" s="124" t="s">
        <v>516</v>
      </c>
      <c r="K49" s="115" t="s">
        <v>512</v>
      </c>
      <c r="L49" s="116"/>
      <c r="M49" s="116"/>
      <c r="N49" s="116"/>
      <c r="O49" s="116"/>
      <c r="P49" s="116"/>
      <c r="Q49" s="116"/>
      <c r="R49" s="116"/>
      <c r="S49" s="119">
        <v>2520</v>
      </c>
      <c r="T49" s="116"/>
      <c r="U49" s="116"/>
      <c r="V49" s="116"/>
      <c r="W49" s="116"/>
      <c r="X49" s="117"/>
      <c r="Y49" s="117"/>
      <c r="Z49" s="117"/>
      <c r="AA49" s="126" t="s">
        <v>545</v>
      </c>
      <c r="AB49" s="119">
        <v>2520</v>
      </c>
      <c r="AC49" s="119">
        <v>0</v>
      </c>
      <c r="AD49" s="119"/>
      <c r="AE49" s="144" t="s">
        <v>543</v>
      </c>
      <c r="AF49" s="121"/>
    </row>
    <row r="50" spans="1:32" s="152" customFormat="1" ht="53.45" customHeight="1" x14ac:dyDescent="0.25">
      <c r="A50" s="96">
        <v>45</v>
      </c>
      <c r="B50" s="153" t="s">
        <v>519</v>
      </c>
      <c r="C50" s="162">
        <v>4200213140004</v>
      </c>
      <c r="D50" s="98">
        <v>2200213140004</v>
      </c>
      <c r="E50" s="161" t="s">
        <v>513</v>
      </c>
      <c r="F50" s="154"/>
      <c r="G50" s="155" t="s">
        <v>514</v>
      </c>
      <c r="H50" s="161" t="s">
        <v>149</v>
      </c>
      <c r="I50" s="101" t="s">
        <v>515</v>
      </c>
      <c r="J50" s="101" t="s">
        <v>517</v>
      </c>
      <c r="K50" s="41" t="s">
        <v>518</v>
      </c>
      <c r="L50" s="156"/>
      <c r="M50" s="156"/>
      <c r="N50" s="156"/>
      <c r="O50" s="156"/>
      <c r="P50" s="156"/>
      <c r="Q50" s="156"/>
      <c r="R50" s="156"/>
      <c r="S50" s="156"/>
      <c r="T50" s="164">
        <v>6500</v>
      </c>
      <c r="U50" s="165"/>
      <c r="V50" s="156"/>
      <c r="W50" s="156"/>
      <c r="X50" s="157"/>
      <c r="Y50" s="157"/>
      <c r="Z50" s="157"/>
      <c r="AA50" s="166" t="s">
        <v>544</v>
      </c>
      <c r="AB50" s="104">
        <v>6500</v>
      </c>
      <c r="AC50" s="104">
        <v>0</v>
      </c>
      <c r="AD50" s="158"/>
      <c r="AE50" s="142" t="s">
        <v>543</v>
      </c>
      <c r="AF50" s="159"/>
    </row>
    <row r="51" spans="1:32" s="122" customFormat="1" ht="53.45" customHeight="1" x14ac:dyDescent="0.25">
      <c r="A51" s="111">
        <v>46</v>
      </c>
      <c r="B51" s="112" t="s">
        <v>520</v>
      </c>
      <c r="C51" s="113">
        <v>4200326930001</v>
      </c>
      <c r="D51" s="113">
        <v>200326930001</v>
      </c>
      <c r="E51" s="114" t="s">
        <v>165</v>
      </c>
      <c r="F51" s="114"/>
      <c r="G51" s="147" t="s">
        <v>521</v>
      </c>
      <c r="H51" s="114" t="s">
        <v>149</v>
      </c>
      <c r="I51" s="124" t="s">
        <v>515</v>
      </c>
      <c r="J51" s="124" t="s">
        <v>517</v>
      </c>
      <c r="K51" s="115" t="s">
        <v>522</v>
      </c>
      <c r="L51" s="116"/>
      <c r="M51" s="116"/>
      <c r="N51" s="116"/>
      <c r="O51" s="116"/>
      <c r="P51" s="116"/>
      <c r="Q51" s="116"/>
      <c r="R51" s="116"/>
      <c r="S51" s="119">
        <v>613.4</v>
      </c>
      <c r="T51" s="119">
        <v>286.7</v>
      </c>
      <c r="U51" s="116"/>
      <c r="V51" s="116"/>
      <c r="W51" s="116"/>
      <c r="X51" s="117"/>
      <c r="Y51" s="117"/>
      <c r="Z51" s="117"/>
      <c r="AA51" s="118"/>
      <c r="AB51" s="119">
        <v>900.1</v>
      </c>
      <c r="AC51" s="119">
        <v>2539.9</v>
      </c>
      <c r="AD51" s="119"/>
      <c r="AE51" s="144" t="s">
        <v>480</v>
      </c>
      <c r="AF51" s="121"/>
    </row>
    <row r="52" spans="1:32" s="122" customFormat="1" ht="53.45" customHeight="1" x14ac:dyDescent="0.25">
      <c r="A52" s="35">
        <v>47</v>
      </c>
      <c r="B52" s="36" t="s">
        <v>520</v>
      </c>
      <c r="C52" s="94">
        <v>4200326930001</v>
      </c>
      <c r="D52" s="94">
        <v>200326930001</v>
      </c>
      <c r="E52" s="38" t="s">
        <v>523</v>
      </c>
      <c r="F52" s="38"/>
      <c r="G52" s="146" t="s">
        <v>524</v>
      </c>
      <c r="H52" s="38" t="s">
        <v>149</v>
      </c>
      <c r="I52" s="91" t="s">
        <v>515</v>
      </c>
      <c r="J52" s="91" t="s">
        <v>517</v>
      </c>
      <c r="K52" s="41" t="s">
        <v>525</v>
      </c>
      <c r="L52" s="47"/>
      <c r="M52" s="47"/>
      <c r="N52" s="47"/>
      <c r="O52" s="47"/>
      <c r="P52" s="47"/>
      <c r="Q52" s="47"/>
      <c r="R52" s="47"/>
      <c r="S52" s="47"/>
      <c r="T52" s="42">
        <v>410</v>
      </c>
      <c r="U52" s="47"/>
      <c r="V52" s="47"/>
      <c r="W52" s="47"/>
      <c r="X52" s="22"/>
      <c r="Y52" s="22"/>
      <c r="Z52" s="22"/>
      <c r="AA52" s="59"/>
      <c r="AB52" s="42">
        <v>410</v>
      </c>
      <c r="AC52" s="42">
        <v>2428.4</v>
      </c>
      <c r="AD52" s="42"/>
      <c r="AE52" s="142" t="s">
        <v>480</v>
      </c>
      <c r="AF52" s="110"/>
    </row>
    <row r="53" spans="1:32" s="122" customFormat="1" ht="53.45" customHeight="1" x14ac:dyDescent="0.25">
      <c r="A53" s="111">
        <v>48</v>
      </c>
      <c r="B53" s="112" t="s">
        <v>53</v>
      </c>
      <c r="C53" s="113">
        <v>4200251660003</v>
      </c>
      <c r="D53" s="160">
        <v>200251660003</v>
      </c>
      <c r="E53" s="114" t="s">
        <v>35</v>
      </c>
      <c r="F53" s="114"/>
      <c r="G53" s="147" t="s">
        <v>527</v>
      </c>
      <c r="H53" s="114" t="s">
        <v>528</v>
      </c>
      <c r="I53" s="124" t="s">
        <v>529</v>
      </c>
      <c r="J53" s="124" t="s">
        <v>530</v>
      </c>
      <c r="K53" s="115" t="s">
        <v>531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7"/>
      <c r="Y53" s="117"/>
      <c r="Z53" s="117"/>
      <c r="AA53" s="118"/>
      <c r="AB53" s="119">
        <v>0</v>
      </c>
      <c r="AC53" s="119">
        <v>5000</v>
      </c>
      <c r="AD53" s="119"/>
      <c r="AE53" s="144" t="s">
        <v>480</v>
      </c>
      <c r="AF53" s="121"/>
    </row>
    <row r="54" spans="1:32" s="122" customFormat="1" ht="53.45" customHeight="1" x14ac:dyDescent="0.25">
      <c r="A54" s="35">
        <v>49</v>
      </c>
      <c r="B54" s="36" t="s">
        <v>532</v>
      </c>
      <c r="C54" s="94">
        <v>4202048690005</v>
      </c>
      <c r="D54" s="163">
        <v>202048690005</v>
      </c>
      <c r="E54" s="38" t="s">
        <v>533</v>
      </c>
      <c r="F54" s="38"/>
      <c r="G54" s="146" t="s">
        <v>534</v>
      </c>
      <c r="H54" s="38"/>
      <c r="I54" s="91" t="s">
        <v>535</v>
      </c>
      <c r="J54" s="91" t="s">
        <v>536</v>
      </c>
      <c r="K54" s="41" t="s">
        <v>537</v>
      </c>
      <c r="L54" s="47"/>
      <c r="M54" s="47"/>
      <c r="N54" s="47"/>
      <c r="O54" s="47"/>
      <c r="P54" s="47"/>
      <c r="Q54" s="47"/>
      <c r="R54" s="47"/>
      <c r="S54" s="47"/>
      <c r="T54" s="42">
        <v>2500</v>
      </c>
      <c r="U54" s="47"/>
      <c r="V54" s="47"/>
      <c r="W54" s="47"/>
      <c r="X54" s="22"/>
      <c r="Y54" s="22"/>
      <c r="Z54" s="22"/>
      <c r="AA54" s="57" t="s">
        <v>549</v>
      </c>
      <c r="AB54" s="42">
        <v>2500</v>
      </c>
      <c r="AC54" s="42">
        <v>0</v>
      </c>
      <c r="AD54" s="42"/>
      <c r="AE54" s="142" t="s">
        <v>548</v>
      </c>
      <c r="AF54" s="110"/>
    </row>
    <row r="55" spans="1:32" s="122" customFormat="1" ht="53.45" customHeight="1" x14ac:dyDescent="0.25">
      <c r="A55" s="111">
        <v>50</v>
      </c>
      <c r="B55" s="112" t="s">
        <v>406</v>
      </c>
      <c r="C55" s="113">
        <v>4200505350336</v>
      </c>
      <c r="D55" s="160">
        <v>200505350336</v>
      </c>
      <c r="E55" s="114" t="s">
        <v>135</v>
      </c>
      <c r="F55" s="114"/>
      <c r="G55" s="147" t="s">
        <v>538</v>
      </c>
      <c r="H55" s="114" t="s">
        <v>539</v>
      </c>
      <c r="I55" s="124" t="s">
        <v>529</v>
      </c>
      <c r="J55" s="124" t="s">
        <v>540</v>
      </c>
      <c r="K55" s="115" t="s">
        <v>541</v>
      </c>
      <c r="L55" s="116"/>
      <c r="M55" s="116"/>
      <c r="N55" s="116"/>
      <c r="O55" s="116"/>
      <c r="P55" s="116"/>
      <c r="Q55" s="116"/>
      <c r="R55" s="116"/>
      <c r="S55" s="119">
        <v>482.65</v>
      </c>
      <c r="T55" s="119">
        <v>212.9</v>
      </c>
      <c r="U55" s="119">
        <v>906.02</v>
      </c>
      <c r="V55" s="116"/>
      <c r="W55" s="116"/>
      <c r="X55" s="117"/>
      <c r="Y55" s="117"/>
      <c r="Z55" s="117"/>
      <c r="AA55" s="118"/>
      <c r="AB55" s="119">
        <v>1601.57</v>
      </c>
      <c r="AC55" s="119">
        <v>2447.0100000000002</v>
      </c>
      <c r="AD55" s="119"/>
      <c r="AE55" s="144" t="s">
        <v>480</v>
      </c>
      <c r="AF55" s="121"/>
    </row>
    <row r="56" spans="1:32" s="122" customFormat="1" ht="53.45" customHeight="1" x14ac:dyDescent="0.25">
      <c r="A56" s="35">
        <v>51</v>
      </c>
      <c r="B56" s="36" t="s">
        <v>532</v>
      </c>
      <c r="C56" s="94">
        <v>4202048690005</v>
      </c>
      <c r="D56" s="163">
        <v>202048690005</v>
      </c>
      <c r="E56" s="38" t="s">
        <v>550</v>
      </c>
      <c r="F56" s="38"/>
      <c r="G56" s="146" t="s">
        <v>551</v>
      </c>
      <c r="H56" s="38" t="s">
        <v>30</v>
      </c>
      <c r="I56" s="91" t="s">
        <v>552</v>
      </c>
      <c r="J56" s="91" t="s">
        <v>553</v>
      </c>
      <c r="K56" s="41" t="s">
        <v>554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22"/>
      <c r="Y56" s="22"/>
      <c r="Z56" s="22"/>
      <c r="AA56" s="59"/>
      <c r="AB56" s="42">
        <v>0</v>
      </c>
      <c r="AC56" s="42">
        <v>1895.4</v>
      </c>
      <c r="AD56" s="42"/>
      <c r="AE56" s="142" t="s">
        <v>480</v>
      </c>
      <c r="AF56" s="110"/>
    </row>
    <row r="57" spans="1:32" s="122" customFormat="1" ht="53.45" customHeight="1" x14ac:dyDescent="0.25">
      <c r="A57" s="111">
        <v>52</v>
      </c>
      <c r="B57" s="112" t="s">
        <v>307</v>
      </c>
      <c r="C57" s="113">
        <v>4201407800001</v>
      </c>
      <c r="D57" s="160">
        <v>201407800001</v>
      </c>
      <c r="E57" s="114" t="s">
        <v>555</v>
      </c>
      <c r="F57" s="114"/>
      <c r="G57" s="147" t="s">
        <v>556</v>
      </c>
      <c r="H57" s="114" t="s">
        <v>149</v>
      </c>
      <c r="I57" s="124" t="s">
        <v>557</v>
      </c>
      <c r="J57" s="124" t="s">
        <v>558</v>
      </c>
      <c r="K57" s="115" t="s">
        <v>559</v>
      </c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7"/>
      <c r="Y57" s="117"/>
      <c r="Z57" s="117"/>
      <c r="AA57" s="118"/>
      <c r="AB57" s="119">
        <v>0</v>
      </c>
      <c r="AC57" s="119">
        <v>54500</v>
      </c>
      <c r="AD57" s="119"/>
      <c r="AE57" s="144" t="s">
        <v>480</v>
      </c>
      <c r="AF57" s="121"/>
    </row>
    <row r="58" spans="1:32" s="122" customFormat="1" ht="53.45" customHeight="1" x14ac:dyDescent="0.25">
      <c r="A58" s="35">
        <v>53</v>
      </c>
      <c r="B58" s="36" t="s">
        <v>560</v>
      </c>
      <c r="C58" s="94">
        <v>4201026910005</v>
      </c>
      <c r="D58" s="163">
        <v>201026910005</v>
      </c>
      <c r="E58" s="38" t="s">
        <v>561</v>
      </c>
      <c r="F58" s="38"/>
      <c r="G58" s="146" t="s">
        <v>562</v>
      </c>
      <c r="H58" s="38" t="s">
        <v>149</v>
      </c>
      <c r="I58" s="91" t="s">
        <v>563</v>
      </c>
      <c r="J58" s="91" t="s">
        <v>565</v>
      </c>
      <c r="K58" s="41" t="s">
        <v>564</v>
      </c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22"/>
      <c r="Y58" s="22"/>
      <c r="Z58" s="22"/>
      <c r="AA58" s="59"/>
      <c r="AB58" s="42">
        <v>0</v>
      </c>
      <c r="AC58" s="42">
        <v>99999</v>
      </c>
      <c r="AD58" s="42"/>
      <c r="AE58" s="142" t="s">
        <v>480</v>
      </c>
      <c r="AF58" s="110"/>
    </row>
    <row r="59" spans="1:32" s="122" customFormat="1" ht="53.45" customHeight="1" x14ac:dyDescent="0.25">
      <c r="A59" s="111"/>
      <c r="B59" s="112"/>
      <c r="C59" s="113"/>
      <c r="D59" s="160"/>
      <c r="E59" s="114"/>
      <c r="F59" s="114"/>
      <c r="G59" s="147"/>
      <c r="H59" s="114"/>
      <c r="I59" s="124"/>
      <c r="J59" s="124"/>
      <c r="K59" s="115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7"/>
      <c r="Y59" s="117"/>
      <c r="Z59" s="117"/>
      <c r="AA59" s="118"/>
      <c r="AB59" s="119"/>
      <c r="AC59" s="119"/>
      <c r="AD59" s="119"/>
      <c r="AE59" s="144"/>
      <c r="AF59" s="121"/>
    </row>
    <row r="60" spans="1:32" s="1" customFormat="1" ht="57.6" customHeight="1" x14ac:dyDescent="0.25">
      <c r="A60" s="27"/>
      <c r="B60" s="28"/>
      <c r="C60" s="48"/>
      <c r="D60" s="48"/>
      <c r="E60" s="30"/>
      <c r="F60" s="30"/>
      <c r="G60" s="30"/>
      <c r="H60" s="30"/>
      <c r="I60" s="32"/>
      <c r="J60" s="32"/>
      <c r="K60" s="43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21"/>
      <c r="Y60" s="21"/>
      <c r="Z60" s="21"/>
      <c r="AA60" s="58"/>
      <c r="AB60" s="34"/>
      <c r="AC60" s="34"/>
      <c r="AD60" s="34"/>
      <c r="AE60" s="83"/>
      <c r="AF60" s="84"/>
    </row>
    <row r="61" spans="1:32" s="9" customFormat="1" ht="39.75" customHeight="1" x14ac:dyDescent="0.25">
      <c r="A61" s="183" t="s">
        <v>567</v>
      </c>
      <c r="B61" s="184"/>
      <c r="C61" s="49"/>
      <c r="D61" s="49"/>
      <c r="E61" s="49"/>
      <c r="F61" s="50"/>
      <c r="G61" s="50"/>
      <c r="H61" s="50"/>
      <c r="I61" s="50"/>
      <c r="J61" s="50" t="s">
        <v>508</v>
      </c>
      <c r="K61" s="51">
        <f>SUM(L61:W61)</f>
        <v>167942.77</v>
      </c>
      <c r="L61" s="51">
        <f>SUM(L6:L60)</f>
        <v>4645.3</v>
      </c>
      <c r="M61" s="51">
        <f t="shared" ref="M61:X61" si="1">SUM(M6:M60)</f>
        <v>10286.790000000001</v>
      </c>
      <c r="N61" s="51">
        <f t="shared" si="1"/>
        <v>16419.32</v>
      </c>
      <c r="O61" s="51">
        <f t="shared" si="1"/>
        <v>23842.690000000002</v>
      </c>
      <c r="P61" s="51">
        <f t="shared" si="1"/>
        <v>9873.01</v>
      </c>
      <c r="Q61" s="51">
        <f t="shared" si="1"/>
        <v>11021.56</v>
      </c>
      <c r="R61" s="51">
        <f t="shared" si="1"/>
        <v>30905.489999999998</v>
      </c>
      <c r="S61" s="51">
        <f t="shared" si="1"/>
        <v>8622.35</v>
      </c>
      <c r="T61" s="51">
        <f t="shared" si="1"/>
        <v>39902.42</v>
      </c>
      <c r="U61" s="51">
        <f t="shared" si="1"/>
        <v>11737.84</v>
      </c>
      <c r="V61" s="51">
        <f t="shared" si="1"/>
        <v>686</v>
      </c>
      <c r="W61" s="51">
        <f t="shared" si="1"/>
        <v>0</v>
      </c>
      <c r="X61" s="51">
        <f t="shared" si="1"/>
        <v>0</v>
      </c>
      <c r="Y61" s="51"/>
      <c r="Z61" s="51"/>
      <c r="AA61" s="50"/>
      <c r="AB61" s="51"/>
      <c r="AC61" s="51"/>
      <c r="AD61" s="51"/>
      <c r="AE61" s="198"/>
      <c r="AF61" s="199"/>
    </row>
    <row r="62" spans="1:32" ht="28.15" customHeight="1" x14ac:dyDescent="0.25">
      <c r="J62" s="3"/>
    </row>
  </sheetData>
  <mergeCells count="44">
    <mergeCell ref="H2:H5"/>
    <mergeCell ref="B4:B5"/>
    <mergeCell ref="C4:C5"/>
    <mergeCell ref="D4:D5"/>
    <mergeCell ref="A2:A5"/>
    <mergeCell ref="B2:D3"/>
    <mergeCell ref="E2:E5"/>
    <mergeCell ref="F2:F5"/>
    <mergeCell ref="G2:G5"/>
    <mergeCell ref="AE2:AF5"/>
    <mergeCell ref="I2:I5"/>
    <mergeCell ref="J2:J5"/>
    <mergeCell ref="K2:K5"/>
    <mergeCell ref="L2:W2"/>
    <mergeCell ref="X2:X5"/>
    <mergeCell ref="Y2:Y5"/>
    <mergeCell ref="Z2:Z5"/>
    <mergeCell ref="AA2:AA5"/>
    <mergeCell ref="AB2:AB5"/>
    <mergeCell ref="AC2:AC5"/>
    <mergeCell ref="AD2:AD5"/>
    <mergeCell ref="AE17:AF17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61:B61"/>
    <mergeCell ref="AE61:AF61"/>
    <mergeCell ref="AE18:AF18"/>
    <mergeCell ref="AE19:AF19"/>
    <mergeCell ref="AE20:AF20"/>
    <mergeCell ref="AE21:AF21"/>
    <mergeCell ref="AE22:AF22"/>
    <mergeCell ref="AE24:AF24"/>
    <mergeCell ref="AE26:AF26"/>
    <mergeCell ref="AE23:AF23"/>
    <mergeCell ref="AE31:AF31"/>
  </mergeCells>
  <conditionalFormatting sqref="AE6:AE61">
    <cfRule type="cellIs" dxfId="1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61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{828D894C-248F-4E17-8A2F-FC33BDA1ABBA}</x14:id>
        </ext>
      </extLst>
    </cfRule>
  </conditionalFormatting>
  <conditionalFormatting sqref="AF45">
    <cfRule type="cellIs" dxfId="0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1.99"/>
  <pageSetup paperSize="9"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8D894C-248F-4E17-8A2F-FC33BDA1AB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AE6:AF61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Realizacija 2020</vt:lpstr>
      <vt:lpstr>Realizacija 2021-</vt:lpstr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2016-10-20T12:00:11Z</cp:lastPrinted>
  <dcterms:created xsi:type="dcterms:W3CDTF">2006-09-16T00:00:00Z</dcterms:created>
  <dcterms:modified xsi:type="dcterms:W3CDTF">2022-11-22T07:05:10Z</dcterms:modified>
</cp:coreProperties>
</file>