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activeTab="2"/>
  </bookViews>
  <sheets>
    <sheet name="Realizacija 2020" sheetId="9" r:id="rId1"/>
    <sheet name="Realizacija 2021-" sheetId="11" r:id="rId2"/>
    <sheet name="2022" sheetId="12" r:id="rId3"/>
  </sheets>
  <calcPr calcId="144525"/>
</workbook>
</file>

<file path=xl/calcChain.xml><?xml version="1.0" encoding="utf-8"?>
<calcChain xmlns="http://schemas.openxmlformats.org/spreadsheetml/2006/main">
  <c r="L61" i="12" l="1"/>
  <c r="W61" i="12"/>
  <c r="V61" i="12"/>
  <c r="U61" i="12"/>
  <c r="T61" i="12"/>
  <c r="S61" i="12"/>
  <c r="O61" i="12"/>
  <c r="P61" i="12"/>
  <c r="Q61" i="12"/>
  <c r="R61" i="12"/>
  <c r="N61" i="12"/>
  <c r="M61" i="12"/>
  <c r="X61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7" i="12"/>
  <c r="AE18" i="12"/>
  <c r="AE19" i="12"/>
  <c r="AE21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61" i="12" l="1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<sst xmlns="http://schemas.openxmlformats.org/spreadsheetml/2006/main" count="1027" uniqueCount="568">
  <si>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</si>
  <si>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</si>
  <si>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</si>
  <si>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</si>
  <si>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</si>
  <si>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</si>
  <si>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</si>
  <si>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</si>
  <si>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</si>
  <si>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</si>
  <si>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</si>
  <si>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</si>
  <si>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</si>
  <si>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</si>
  <si>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</si>
  <si>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</si>
  <si>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</si>
  <si>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</si>
  <si>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</si>
  <si>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</si>
  <si>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</si>
  <si>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</si>
  <si>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</si>
  <si>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</si>
  <si>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</si>
  <si>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</si>
  <si>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</si>
  <si>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</si>
  <si>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</si>
  <si>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</si>
  <si>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</si>
  <si>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</si>
  <si>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</si>
  <si>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</si>
  <si>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</si>
  <si>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</si>
  <si>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</si>
  <si>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</si>
  <si>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</si>
  <si>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</si>
  <si>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</si>
  <si>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</si>
  <si>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</si>
  <si>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</si>
  <si>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</si>
  <si>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</si>
  <si>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</si>
  <si>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</si>
  <si>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</si>
  <si>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</si>
  <si>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</si>
  <si>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</si>
  <si>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</si>
  <si>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</si>
  <si>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</si>
  <si>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</si>
  <si>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</si>
  <si>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</si>
  <si>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</si>
  <si>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</si>
  <si>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</si>
  <si>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</si>
  <si>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</si>
  <si>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</si>
  <si>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</si>
  <si>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</si>
  <si>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</si>
  <si>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</si>
  <si>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</si>
  <si>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</si>
  <si>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</si>
  <si>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</si>
  <si>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</si>
  <si>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</si>
  <si>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</si>
  <si>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</si>
  <si>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</si>
  <si>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</si>
  <si>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</si>
  <si>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</si>
  <si>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</si>
  <si>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</si>
  <si>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</si>
  <si>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</si>
  <si>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</si>
  <si>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</si>
  <si>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</si>
  <si>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</si>
  <si>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</si>
  <si>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</si>
  <si>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</si>
  <si>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</si>
  <si>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</si>
  <si>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</si>
  <si>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</si>
  <si>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</si>
  <si>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</si>
  <si>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</si>
  <si>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</si>
  <si>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</si>
  <si>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</si>
  <si>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</si>
  <si>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</si>
  <si>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</si>
  <si>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</si>
  <si>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</si>
  <si>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</si>
  <si>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</si>
  <si>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</si>
  <si>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</si>
  <si>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</si>
  <si>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</si>
  <si>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</si>
  <si>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</si>
  <si>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</si>
  <si>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</si>
  <si>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</si>
  <si>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</si>
  <si>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</si>
  <si>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</si>
  <si>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</si>
  <si>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</si>
  <si>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</si>
  <si>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</si>
  <si>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</si>
  <si>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</si>
  <si>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</si>
  <si>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</si>
  <si>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</si>
  <si>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</si>
  <si>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</si>
  <si>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</si>
  <si>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</si>
  <si>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</si>
  <si>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</si>
  <si>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</si>
  <si>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</si>
  <si>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</si>
  <si>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</si>
  <si>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</si>
  <si>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</si>
  <si>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</si>
  <si>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</si>
  <si>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</si>
  <si>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</si>
  <si>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</si>
  <si>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</si>
  <si>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</si>
  <si>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</si>
  <si>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</si>
  <si>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</si>
  <si>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</si>
  <si>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</si>
  <si>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</si>
  <si>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</si>
  <si>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</si>
  <si>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</si>
  <si>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</si>
  <si>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</si>
  <si>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</si>
  <si>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</si>
  <si>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</si>
  <si>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</si>
  <si>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</si>
  <si>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</si>
  <si>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</si>
  <si>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</si>
  <si>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</si>
  <si>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</si>
  <si>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</si>
  <si>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</si>
  <si>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</si>
  <si>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</si>
  <si>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</si>
  <si>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</si>
  <si>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</si>
  <si>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</si>
  <si>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</si>
  <si>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</si>
  <si>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</si>
  <si>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</si>
  <si>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</si>
  <si>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</si>
  <si>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</si>
  <si>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</si>
  <si>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</si>
  <si>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</si>
  <si>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</si>
  <si>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</si>
  <si>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</si>
  <si>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</si>
  <si>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</si>
  <si>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</si>
  <si>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</si>
  <si>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</si>
  <si>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</si>
  <si>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</si>
  <si>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</si>
  <si>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</si>
  <si>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</si>
  <si>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</si>
  <si>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</si>
  <si>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</si>
  <si>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</si>
  <si>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</si>
  <si>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</si>
  <si>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</si>
  <si>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</si>
  <si>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</si>
  <si>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</si>
  <si>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</si>
  <si>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</si>
  <si>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</si>
  <si>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</si>
  <si>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</si>
  <si>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</si>
  <si>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</si>
  <si>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</si>
  <si>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</si>
  <si>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</si>
  <si>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</si>
  <si>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</si>
  <si>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</si>
  <si>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</si>
  <si>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</si>
  <si>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</si>
  <si>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</si>
  <si>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</si>
  <si>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</si>
  <si>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</si>
  <si>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</si>
  <si>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</si>
  <si>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</si>
  <si>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</si>
  <si>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</si>
  <si>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</si>
  <si>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</si>
  <si>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</si>
  <si>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</si>
  <si>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</si>
  <si>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</si>
  <si>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</si>
  <si>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</si>
  <si>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</si>
  <si>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</si>
  <si>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</si>
  <si>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</si>
  <si>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</si>
  <si>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</si>
  <si>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</si>
  <si>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</si>
  <si>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</si>
  <si>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</si>
  <si>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</si>
  <si>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</si>
  <si>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</si>
  <si>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</si>
  <si>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</si>
  <si>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</si>
  <si>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</si>
  <si>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</si>
  <si>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</si>
  <si>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</si>
  <si>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</si>
  <si>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</si>
  <si>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</si>
  <si>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</si>
  <si>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</si>
  <si>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</si>
  <si>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</si>
  <si>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</si>
  <si>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</si>
  <si>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</si>
  <si>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</si>
  <si>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</si>
  <si>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</si>
  <si>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</si>
  <si>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</si>
  <si>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</si>
  <si>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</si>
  <si>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</si>
  <si>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</si>
  <si>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</si>
  <si>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</si>
  <si>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</si>
  <si>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</si>
  <si>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</si>
  <si>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</si>
  <si>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</si>
  <si>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</si>
  <si>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</si>
  <si>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</si>
  <si>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</si>
  <si>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</si>
  <si>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</si>
  <si>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</si>
  <si>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</si>
  <si>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</si>
  <si>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</si>
  <si>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</si>
  <si>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</si>
  <si>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</si>
  <si>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</si>
  <si>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</si>
  <si>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</si>
  <si>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</si>
  <si>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</si>
  <si>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</si>
  <si>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</si>
  <si>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</si>
  <si>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</si>
  <si>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</si>
  <si>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</si>
  <si>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</si>
  <si>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</si>
  <si>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</si>
  <si>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</si>
  <si>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</si>
  <si>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</si>
  <si>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</si>
  <si>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</si>
  <si>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</si>
  <si>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</si>
  <si>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</si>
  <si>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</si>
  <si>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</si>
  <si>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</si>
  <si>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</si>
  <si>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</si>
  <si>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</si>
  <si>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</si>
  <si>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</si>
  <si>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</si>
  <si>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</si>
  <si>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</si>
  <si>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</si>
  <si>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</si>
  <si>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</si>
  <si>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</si>
  <si>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</si>
  <si>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</si>
  <si>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</si>
  <si>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</si>
  <si>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</si>
  <si>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</si>
  <si>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</si>
  <si>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</si>
  <si>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</si>
  <si>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</si>
  <si>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</si>
  <si>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</si>
  <si>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</si>
  <si>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</si>
  <si>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</si>
  <si>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</si>
  <si>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</si>
  <si>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</si>
  <si>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</si>
  <si>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</si>
  <si>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</si>
  <si>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</si>
  <si>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</si>
  <si>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</si>
  <si>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</si>
  <si>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</si>
  <si>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</si>
  <si>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</si>
  <si>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</si>
  <si>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</si>
  <si>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</si>
  <si>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</si>
  <si>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</si>
  <si>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</si>
  <si>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</si>
  <si>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</si>
  <si>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</si>
  <si>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</si>
  <si>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</si>
  <si>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</si>
  <si>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</si>
  <si>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</si>
  <si>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</si>
  <si>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</si>
  <si>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</si>
  <si>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</si>
  <si>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</si>
  <si>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</si>
  <si>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</si>
  <si>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</si>
  <si>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</si>
  <si>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</si>
  <si>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</si>
  <si>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</si>
  <si>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</si>
  <si>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</si>
  <si>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</si>
  <si>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</si>
  <si>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</si>
  <si>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</si>
  <si>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</si>
  <si>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</si>
  <si>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</si>
  <si>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</si>
  <si>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</si>
  <si>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</si>
  <si>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</si>
  <si>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</si>
  <si>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</si>
  <si>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</si>
  <si>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</si>
  <si>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</si>
  <si>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</si>
  <si>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</si>
  <si>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</si>
  <si>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</si>
  <si>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</si>
  <si>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</si>
  <si>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</si>
  <si>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</si>
  <si>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17.02.2022. (neuptpunosti)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</si>
  <si>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</si>
  <si>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</si>
  <si>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</si>
  <si>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</si>
  <si>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</si>
  <si>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</si>
  <si>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</si>
  <si>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</si>
  <si>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</si>
  <si>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</si>
  <si>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</si>
  <si>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</si>
  <si>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</si>
  <si>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</si>
  <si>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</si>
  <si>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</si>
  <si>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</si>
  <si>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</si>
  <si>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</si>
  <si>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</si>
  <si>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</si>
  <si>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</si>
  <si>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</si>
  <si>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</si>
  <si>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</si>
  <si>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</si>
  <si>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</si>
  <si>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</si>
  <si>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</si>
  <si>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</si>
  <si>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</si>
  <si>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</si>
  <si>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</si>
  <si>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</si>
  <si>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</si>
  <si>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</si>
  <si>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</si>
  <si>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</si>
  <si>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</si>
  <si>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</si>
  <si>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</si>
  <si>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</si>
  <si>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</si>
  <si>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</si>
  <si>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</si>
  <si>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</si>
  <si>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</si>
  <si>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</si>
  <si>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</si>
  <si>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</si>
  <si>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</si>
  <si>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</si>
  <si>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</si>
  <si>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</si>
  <si>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</si>
  <si>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</si>
  <si>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</si>
  <si>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</si>
  <si>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</si>
  <si>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</si>
  <si>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</si>
  <si>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</si>
  <si>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</si>
  <si>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</si>
  <si>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</si>
  <si>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</si>
  <si>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</si>
  <si>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</si>
  <si>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</si>
  <si>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</si>
  <si>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</si>
  <si>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</si>
  <si>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</si>
  <si>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</si>
  <si>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</si>
  <si>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</si>
  <si>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</si>
  <si>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</si>
  <si>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</si>
  <si>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</si>
  <si>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</si>
  <si>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</si>
  <si>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</si>
  <si>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</si>
  <si>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</si>
  <si>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</si>
  <si>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</si>
  <si>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</si>
  <si>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</si>
  <si>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</si>
  <si>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</si>
  <si>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</si>
  <si>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</si>
  <si>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</si>
  <si>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</si>
  <si>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</si>
  <si>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</si>
  <si>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</si>
  <si>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</si>
  <si>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</si>
  <si>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</si>
  <si>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</si>
  <si>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</si>
  <si>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</si>
  <si>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</si>
  <si>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</si>
  <si>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</si>
  <si>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</si>
  <si>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</si>
  <si>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</si>
  <si>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</si>
  <si>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</si>
  <si>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</si>
  <si>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</si>
  <si>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</si>
  <si>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</si>
  <si>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</si>
  <si>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</si>
  <si>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</si>
  <si>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</si>
  <si>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</si>
  <si>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</si>
  <si>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</si>
  <si>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</si>
  <si>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</si>
  <si>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</si>
  <si>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</si>
  <si>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</si>
  <si>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</si>
  <si>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</si>
  <si>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</si>
  <si>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</si>
  <si>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</si>
  <si>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</si>
  <si>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Vrijednost : 1.895,40               Rok izvršenja:do isporuke                        Rok plaćanja:15 dana                      Garantni rok:/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</si>
  <si>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</si>
  <si>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</si>
  <si>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</si>
  <si>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</si>
  <si>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</si>
  <si>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</si>
  <si>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</si>
  <si>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</si>
  <si>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</si>
  <si>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</si>
  <si>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</si>
  <si>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</si>
  <si>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UKUPNO:sa 18.11.2022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</si>
</sst>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4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44887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194" t="s">
        <v>0</v>
      </c>
      <c r="B2" s="170" t="s">
        <v>1</v>
      </c>
      <c r="C2" s="171"/>
      <c r="D2" s="172"/>
      <c r="E2" s="195" t="s">
        <v>2</v>
      </c>
      <c r="F2" s="169" t="s">
        <v>3</v>
      </c>
      <c r="G2" s="196" t="s">
        <v>179</v>
      </c>
      <c r="H2" s="178" t="s">
        <v>29</v>
      </c>
      <c r="I2" s="197" t="s">
        <v>4</v>
      </c>
      <c r="J2" s="197" t="s">
        <v>5</v>
      </c>
      <c r="K2" s="197" t="s">
        <v>185</v>
      </c>
      <c r="L2" s="169" t="s">
        <v>22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 t="s">
        <v>21</v>
      </c>
      <c r="Y2" s="185" t="s">
        <v>181</v>
      </c>
      <c r="Z2" s="188" t="s">
        <v>182</v>
      </c>
      <c r="AA2" s="178" t="s">
        <v>183</v>
      </c>
      <c r="AB2" s="191" t="s">
        <v>186</v>
      </c>
      <c r="AC2" s="181" t="s">
        <v>6</v>
      </c>
      <c r="AD2" s="185" t="s">
        <v>184</v>
      </c>
      <c r="AE2" s="182" t="s">
        <v>23</v>
      </c>
      <c r="AF2" s="182"/>
    </row>
    <row r="3" spans="1:152" s="2" customFormat="1" ht="28.15" customHeight="1" x14ac:dyDescent="0.25">
      <c r="A3" s="194"/>
      <c r="B3" s="173"/>
      <c r="C3" s="174"/>
      <c r="D3" s="175"/>
      <c r="E3" s="195"/>
      <c r="F3" s="169"/>
      <c r="G3" s="196"/>
      <c r="H3" s="179"/>
      <c r="I3" s="197"/>
      <c r="J3" s="197"/>
      <c r="K3" s="19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69"/>
      <c r="Y3" s="186"/>
      <c r="Z3" s="189"/>
      <c r="AA3" s="179"/>
      <c r="AB3" s="192"/>
      <c r="AC3" s="181"/>
      <c r="AD3" s="186"/>
      <c r="AE3" s="182"/>
      <c r="AF3" s="182"/>
    </row>
    <row r="4" spans="1:152" s="2" customFormat="1" ht="28.15" customHeight="1" x14ac:dyDescent="0.25">
      <c r="A4" s="194"/>
      <c r="B4" s="176" t="s">
        <v>180</v>
      </c>
      <c r="C4" s="176" t="s">
        <v>24</v>
      </c>
      <c r="D4" s="176" t="s">
        <v>25</v>
      </c>
      <c r="E4" s="195"/>
      <c r="F4" s="169"/>
      <c r="G4" s="196"/>
      <c r="H4" s="179"/>
      <c r="I4" s="197"/>
      <c r="J4" s="197"/>
      <c r="K4" s="19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69"/>
      <c r="Y4" s="186"/>
      <c r="Z4" s="189"/>
      <c r="AA4" s="179"/>
      <c r="AB4" s="192"/>
      <c r="AC4" s="181"/>
      <c r="AD4" s="186"/>
      <c r="AE4" s="182"/>
      <c r="AF4" s="182"/>
    </row>
    <row r="5" spans="1:152" s="2" customFormat="1" ht="36" customHeight="1" x14ac:dyDescent="0.25">
      <c r="A5" s="194"/>
      <c r="B5" s="177"/>
      <c r="C5" s="177"/>
      <c r="D5" s="177"/>
      <c r="E5" s="195"/>
      <c r="F5" s="169"/>
      <c r="G5" s="196"/>
      <c r="H5" s="180"/>
      <c r="I5" s="197"/>
      <c r="J5" s="197"/>
      <c r="K5" s="19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69"/>
      <c r="Y5" s="187"/>
      <c r="Z5" s="190"/>
      <c r="AA5" s="180"/>
      <c r="AB5" s="193"/>
      <c r="AC5" s="181"/>
      <c r="AD5" s="187"/>
      <c r="AE5" s="182"/>
      <c r="AF5" s="182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198" t="str">
        <f>IF(AC6=0,"ugovor realizovan","ugovor u realizaciji")</f>
        <v>ugovor realizovan</v>
      </c>
      <c r="AF6" s="199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198" t="str">
        <f t="shared" ref="AE7:AE39" si="1">IF(AC7=0,"ugovor realizovan","ugovor u realizaciji")</f>
        <v>ugovor realizovan</v>
      </c>
      <c r="AF7" s="19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198" t="str">
        <f t="shared" si="1"/>
        <v>ugovor u realizaciji</v>
      </c>
      <c r="AF8" s="199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198" t="str">
        <f t="shared" si="1"/>
        <v>ugovor u realizaciji</v>
      </c>
      <c r="AF9" s="199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198" t="str">
        <f t="shared" si="1"/>
        <v>ugovor realizovan</v>
      </c>
      <c r="AF10" s="199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198" t="str">
        <f t="shared" si="1"/>
        <v>ugovor u realizaciji</v>
      </c>
      <c r="AF11" s="199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198" t="str">
        <f t="shared" si="1"/>
        <v>ugovor realizovan</v>
      </c>
      <c r="AF12" s="199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198" t="str">
        <f t="shared" si="1"/>
        <v>ugovor realizovan</v>
      </c>
      <c r="AF13" s="199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198" t="str">
        <f t="shared" si="1"/>
        <v>ugovor realizovan</v>
      </c>
      <c r="AF14" s="199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198" t="str">
        <f t="shared" si="1"/>
        <v>ugovor realizovan</v>
      </c>
      <c r="AF15" s="199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198" t="str">
        <f t="shared" si="1"/>
        <v>ugovor u realizaciji</v>
      </c>
      <c r="AF16" s="199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198" t="str">
        <f t="shared" si="1"/>
        <v>ugovor u realizaciji</v>
      </c>
      <c r="AF17" s="199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198" t="str">
        <f t="shared" si="1"/>
        <v>ugovor u realizaciji</v>
      </c>
      <c r="AF18" s="199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198" t="str">
        <f t="shared" si="1"/>
        <v>ugovor u realizaciji</v>
      </c>
      <c r="AF19" s="199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198" t="str">
        <f t="shared" si="1"/>
        <v>ugovor u realizaciji</v>
      </c>
      <c r="AF20" s="199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198" t="str">
        <f t="shared" si="1"/>
        <v>ugovor u realizaciji</v>
      </c>
      <c r="AF21" s="199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198" t="str">
        <f t="shared" si="1"/>
        <v>ugovor u realizaciji</v>
      </c>
      <c r="AF22" s="199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198" t="str">
        <f t="shared" si="1"/>
        <v>ugovor u realizaciji</v>
      </c>
      <c r="AF23" s="199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198" t="str">
        <f t="shared" si="1"/>
        <v>ugovor u realizaciji</v>
      </c>
      <c r="AF24" s="199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198" t="str">
        <f t="shared" si="1"/>
        <v>ugovor u realizaciji</v>
      </c>
      <c r="AF25" s="199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198" t="str">
        <f t="shared" si="1"/>
        <v>ugovor u realizaciji</v>
      </c>
      <c r="AF26" s="199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198" t="str">
        <f t="shared" si="1"/>
        <v>ugovor u realizaciji</v>
      </c>
      <c r="AF27" s="199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198" t="str">
        <f t="shared" si="1"/>
        <v>ugovor realizovan</v>
      </c>
      <c r="AF28" s="199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198" t="str">
        <f t="shared" si="1"/>
        <v>ugovor u realizaciji</v>
      </c>
      <c r="AF29" s="199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198" t="str">
        <f t="shared" si="1"/>
        <v>ugovor u realizaciji</v>
      </c>
      <c r="AF30" s="199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198" t="str">
        <f t="shared" si="1"/>
        <v>ugovor u realizaciji</v>
      </c>
      <c r="AF31" s="199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198" t="str">
        <f t="shared" si="1"/>
        <v>ugovor u realizaciji</v>
      </c>
      <c r="AF32" s="199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198" t="str">
        <f t="shared" si="1"/>
        <v>ugovor u realizaciji</v>
      </c>
      <c r="AF33" s="199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198" t="str">
        <f t="shared" si="1"/>
        <v>ugovor u realizaciji</v>
      </c>
      <c r="AF34" s="199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198" t="str">
        <f t="shared" si="1"/>
        <v>ugovor u realizaciji</v>
      </c>
      <c r="AF35" s="199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198" t="str">
        <f t="shared" si="1"/>
        <v>ugovor u realizaciji</v>
      </c>
      <c r="AF36" s="199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198" t="str">
        <f t="shared" si="1"/>
        <v>ugovor u realizaciji</v>
      </c>
      <c r="AF37" s="199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198" t="str">
        <f t="shared" si="1"/>
        <v>ugovor realizovan</v>
      </c>
      <c r="AF38" s="199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198" t="str">
        <f t="shared" si="1"/>
        <v>ugovor realizovan</v>
      </c>
      <c r="AF39" s="199"/>
    </row>
    <row r="40" spans="1:32" s="9" customFormat="1" ht="39.75" customHeight="1" x14ac:dyDescent="0.2">
      <c r="A40" s="183"/>
      <c r="B40" s="184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198"/>
      <c r="AF40" s="199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4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G18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44887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01" t="s">
        <v>0</v>
      </c>
      <c r="B2" s="170" t="s">
        <v>1</v>
      </c>
      <c r="C2" s="171"/>
      <c r="D2" s="172"/>
      <c r="E2" s="195" t="s">
        <v>2</v>
      </c>
      <c r="F2" s="169" t="s">
        <v>3</v>
      </c>
      <c r="G2" s="196" t="s">
        <v>179</v>
      </c>
      <c r="H2" s="178" t="s">
        <v>29</v>
      </c>
      <c r="I2" s="197" t="s">
        <v>4</v>
      </c>
      <c r="J2" s="197" t="s">
        <v>5</v>
      </c>
      <c r="K2" s="197" t="s">
        <v>185</v>
      </c>
      <c r="L2" s="169" t="s">
        <v>286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 t="s">
        <v>21</v>
      </c>
      <c r="Y2" s="185" t="s">
        <v>181</v>
      </c>
      <c r="Z2" s="188" t="s">
        <v>182</v>
      </c>
      <c r="AA2" s="178" t="s">
        <v>183</v>
      </c>
      <c r="AB2" s="191" t="s">
        <v>186</v>
      </c>
      <c r="AC2" s="181" t="s">
        <v>6</v>
      </c>
      <c r="AD2" s="185" t="s">
        <v>184</v>
      </c>
      <c r="AE2" s="200" t="s">
        <v>23</v>
      </c>
      <c r="AF2" s="200"/>
    </row>
    <row r="3" spans="1:47" s="2" customFormat="1" ht="28.15" customHeight="1" x14ac:dyDescent="0.25">
      <c r="A3" s="201"/>
      <c r="B3" s="173"/>
      <c r="C3" s="174"/>
      <c r="D3" s="175"/>
      <c r="E3" s="195"/>
      <c r="F3" s="169"/>
      <c r="G3" s="196"/>
      <c r="H3" s="179"/>
      <c r="I3" s="197"/>
      <c r="J3" s="197"/>
      <c r="K3" s="19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69"/>
      <c r="Y3" s="186"/>
      <c r="Z3" s="189"/>
      <c r="AA3" s="179"/>
      <c r="AB3" s="192"/>
      <c r="AC3" s="181"/>
      <c r="AD3" s="186"/>
      <c r="AE3" s="200"/>
      <c r="AF3" s="200"/>
    </row>
    <row r="4" spans="1:47" s="2" customFormat="1" ht="28.15" customHeight="1" x14ac:dyDescent="0.25">
      <c r="A4" s="201"/>
      <c r="B4" s="176" t="s">
        <v>180</v>
      </c>
      <c r="C4" s="176" t="s">
        <v>24</v>
      </c>
      <c r="D4" s="176" t="s">
        <v>25</v>
      </c>
      <c r="E4" s="195"/>
      <c r="F4" s="169"/>
      <c r="G4" s="196"/>
      <c r="H4" s="179"/>
      <c r="I4" s="197"/>
      <c r="J4" s="197"/>
      <c r="K4" s="197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69"/>
      <c r="Y4" s="186"/>
      <c r="Z4" s="189"/>
      <c r="AA4" s="179"/>
      <c r="AB4" s="192"/>
      <c r="AC4" s="181"/>
      <c r="AD4" s="186"/>
      <c r="AE4" s="200"/>
      <c r="AF4" s="200"/>
    </row>
    <row r="5" spans="1:47" s="2" customFormat="1" ht="39" customHeight="1" x14ac:dyDescent="0.25">
      <c r="A5" s="201"/>
      <c r="B5" s="177"/>
      <c r="C5" s="177"/>
      <c r="D5" s="177"/>
      <c r="E5" s="195"/>
      <c r="F5" s="169"/>
      <c r="G5" s="196"/>
      <c r="H5" s="180"/>
      <c r="I5" s="197"/>
      <c r="J5" s="197"/>
      <c r="K5" s="19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69"/>
      <c r="Y5" s="187"/>
      <c r="Z5" s="190"/>
      <c r="AA5" s="180"/>
      <c r="AB5" s="193"/>
      <c r="AC5" s="181"/>
      <c r="AD5" s="187"/>
      <c r="AE5" s="200"/>
      <c r="AF5" s="200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198" t="str">
        <f>IF(AC6=0,"ugovor realizovan","ugovor u realizaciji")</f>
        <v>ugovor realizovan</v>
      </c>
      <c r="AF6" s="199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198" t="str">
        <f t="shared" ref="AE7:AE22" si="1">IF(AC7=0,"ugovor realizovan","ugovor u realizaciji")</f>
        <v>ugovor realizovan</v>
      </c>
      <c r="AF7" s="19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198" t="str">
        <f t="shared" si="1"/>
        <v>ugovor u realizaciji</v>
      </c>
      <c r="AF8" s="199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198" t="str">
        <f>IF(AC9=0,"ugovor AH10realizovan","ugovor u realizaciji")</f>
        <v>ugovor u realizaciji</v>
      </c>
      <c r="AF9" s="199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198" t="str">
        <f t="shared" si="1"/>
        <v>ugovor u realizaciji</v>
      </c>
      <c r="AF10" s="199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198" t="str">
        <f t="shared" si="1"/>
        <v>ugovor u realizaciji</v>
      </c>
      <c r="AF11" s="199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198" t="str">
        <f t="shared" si="1"/>
        <v>ugovor u realizaciji</v>
      </c>
      <c r="AF12" s="199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198" t="str">
        <f t="shared" si="1"/>
        <v>ugovor realizovan</v>
      </c>
      <c r="AF13" s="199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198" t="str">
        <f t="shared" si="1"/>
        <v>ugovor realizovan</v>
      </c>
      <c r="AF14" s="199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198" t="str">
        <f t="shared" si="1"/>
        <v>ugovor realizovan</v>
      </c>
      <c r="AF15" s="199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198" t="str">
        <f>IF(AC16=0,"ugovor realizovan","ugovor u realizaciji")</f>
        <v>ugovor u realizaciji</v>
      </c>
      <c r="AF16" s="199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198" t="str">
        <f t="shared" si="1"/>
        <v>ugovor u realizaciji</v>
      </c>
      <c r="AF17" s="199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198" t="str">
        <f t="shared" si="1"/>
        <v>ugovor u realizaciji</v>
      </c>
      <c r="AF18" s="199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198" t="str">
        <f t="shared" si="1"/>
        <v>ugovor u realizaciji</v>
      </c>
      <c r="AF19" s="199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198" t="str">
        <f t="shared" si="1"/>
        <v>ugovor realizovan</v>
      </c>
      <c r="AF20" s="199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198" t="str">
        <f t="shared" si="1"/>
        <v>ugovor u realizaciji</v>
      </c>
      <c r="AF21" s="199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198" t="str">
        <f t="shared" si="1"/>
        <v>ugovor realizovan</v>
      </c>
      <c r="AF22" s="199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02" t="s">
        <v>292</v>
      </c>
      <c r="AF23" s="203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198"/>
      <c r="AF34" s="199"/>
    </row>
    <row r="35" spans="1:48" s="9" customFormat="1" ht="39.75" customHeight="1" x14ac:dyDescent="0.25">
      <c r="A35" s="183"/>
      <c r="B35" s="184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198"/>
      <c r="AF35" s="199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35">
    <cfRule type="cellIs" dxfId="3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34">
    <cfRule type="cellIs" dxfId="2" priority="137" operator="equal">
      <formula>"UGOVOR IZVRŠEN"</formula>
    </cfRule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2"/>
  <sheetViews>
    <sheetView tabSelected="1" topLeftCell="E37" zoomScale="60" zoomScaleNormal="60" workbookViewId="0">
      <selection activeCell="AC45" sqref="AC45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44887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01" t="s">
        <v>0</v>
      </c>
      <c r="B2" s="170" t="s">
        <v>1</v>
      </c>
      <c r="C2" s="171"/>
      <c r="D2" s="172"/>
      <c r="E2" s="195" t="s">
        <v>425</v>
      </c>
      <c r="F2" s="169" t="s">
        <v>3</v>
      </c>
      <c r="G2" s="196" t="s">
        <v>179</v>
      </c>
      <c r="H2" s="178" t="s">
        <v>29</v>
      </c>
      <c r="I2" s="197" t="s">
        <v>426</v>
      </c>
      <c r="J2" s="197" t="s">
        <v>427</v>
      </c>
      <c r="K2" s="197" t="s">
        <v>185</v>
      </c>
      <c r="L2" s="169" t="s">
        <v>284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200" t="s">
        <v>420</v>
      </c>
      <c r="Y2" s="185" t="s">
        <v>181</v>
      </c>
      <c r="Z2" s="188" t="s">
        <v>182</v>
      </c>
      <c r="AA2" s="178" t="s">
        <v>183</v>
      </c>
      <c r="AB2" s="191" t="s">
        <v>186</v>
      </c>
      <c r="AC2" s="181" t="s">
        <v>6</v>
      </c>
      <c r="AD2" s="185" t="s">
        <v>184</v>
      </c>
      <c r="AE2" s="200" t="s">
        <v>23</v>
      </c>
      <c r="AF2" s="200"/>
    </row>
    <row r="3" spans="1:47" s="2" customFormat="1" ht="28.15" customHeight="1" x14ac:dyDescent="0.25">
      <c r="A3" s="201"/>
      <c r="B3" s="173"/>
      <c r="C3" s="174"/>
      <c r="D3" s="175"/>
      <c r="E3" s="195"/>
      <c r="F3" s="169"/>
      <c r="G3" s="196"/>
      <c r="H3" s="179"/>
      <c r="I3" s="197"/>
      <c r="J3" s="197"/>
      <c r="K3" s="197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00"/>
      <c r="Y3" s="186"/>
      <c r="Z3" s="189"/>
      <c r="AA3" s="179"/>
      <c r="AB3" s="192"/>
      <c r="AC3" s="181"/>
      <c r="AD3" s="186"/>
      <c r="AE3" s="200"/>
      <c r="AF3" s="200"/>
    </row>
    <row r="4" spans="1:47" s="2" customFormat="1" ht="28.15" customHeight="1" x14ac:dyDescent="0.25">
      <c r="A4" s="201"/>
      <c r="B4" s="210" t="s">
        <v>180</v>
      </c>
      <c r="C4" s="176" t="s">
        <v>24</v>
      </c>
      <c r="D4" s="176" t="s">
        <v>25</v>
      </c>
      <c r="E4" s="195"/>
      <c r="F4" s="169"/>
      <c r="G4" s="196"/>
      <c r="H4" s="179"/>
      <c r="I4" s="197"/>
      <c r="J4" s="197"/>
      <c r="K4" s="197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00"/>
      <c r="Y4" s="186"/>
      <c r="Z4" s="189"/>
      <c r="AA4" s="179"/>
      <c r="AB4" s="192"/>
      <c r="AC4" s="181"/>
      <c r="AD4" s="186"/>
      <c r="AE4" s="200"/>
      <c r="AF4" s="200"/>
    </row>
    <row r="5" spans="1:47" s="2" customFormat="1" ht="39" customHeight="1" x14ac:dyDescent="0.25">
      <c r="A5" s="201"/>
      <c r="B5" s="211"/>
      <c r="C5" s="177"/>
      <c r="D5" s="177"/>
      <c r="E5" s="195"/>
      <c r="F5" s="169"/>
      <c r="G5" s="196"/>
      <c r="H5" s="180"/>
      <c r="I5" s="197"/>
      <c r="J5" s="197"/>
      <c r="K5" s="197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00"/>
      <c r="Y5" s="187"/>
      <c r="Z5" s="190"/>
      <c r="AA5" s="180"/>
      <c r="AB5" s="193"/>
      <c r="AC5" s="181"/>
      <c r="AD5" s="187"/>
      <c r="AE5" s="200"/>
      <c r="AF5" s="200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04" t="s">
        <v>350</v>
      </c>
      <c r="AF6" s="205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198" t="str">
        <f t="shared" ref="AE7:AE21" si="0">IF(AC7=0,"ugovor realizovan","ugovor u realizaciji")</f>
        <v>ugovor realizovan</v>
      </c>
      <c r="AF7" s="19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04" t="s">
        <v>412</v>
      </c>
      <c r="AF8" s="205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198" t="s">
        <v>413</v>
      </c>
      <c r="AF9" s="199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/>
      <c r="Z10" s="20" t="s">
        <v>384</v>
      </c>
      <c r="AA10" s="57" t="s">
        <v>475</v>
      </c>
      <c r="AB10" s="42">
        <v>3535.96</v>
      </c>
      <c r="AC10" s="143">
        <v>2412.84</v>
      </c>
      <c r="AD10" s="42"/>
      <c r="AE10" s="204" t="s">
        <v>476</v>
      </c>
      <c r="AF10" s="205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482</v>
      </c>
      <c r="AB11" s="119">
        <v>5945.67</v>
      </c>
      <c r="AC11" s="149">
        <v>25.33</v>
      </c>
      <c r="AD11" s="119"/>
      <c r="AE11" s="206" t="s">
        <v>350</v>
      </c>
      <c r="AF11" s="207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506</v>
      </c>
      <c r="AB12" s="42">
        <v>3918.5</v>
      </c>
      <c r="AC12" s="140">
        <v>0</v>
      </c>
      <c r="AD12" s="42"/>
      <c r="AE12" s="208" t="s">
        <v>507</v>
      </c>
      <c r="AF12" s="209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/>
      <c r="Z13" s="125"/>
      <c r="AA13" s="127"/>
      <c r="AB13" s="119">
        <v>2398.4</v>
      </c>
      <c r="AC13" s="148">
        <v>354.4</v>
      </c>
      <c r="AD13" s="119"/>
      <c r="AE13" s="206" t="str">
        <f t="shared" si="0"/>
        <v>ugovor u realizaciji</v>
      </c>
      <c r="AF13" s="207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437</v>
      </c>
      <c r="AB14" s="42">
        <v>2459</v>
      </c>
      <c r="AC14" s="42">
        <v>3460</v>
      </c>
      <c r="AD14" s="42"/>
      <c r="AE14" s="204" t="s">
        <v>438</v>
      </c>
      <c r="AF14" s="205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542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06" t="str">
        <f t="shared" si="0"/>
        <v>ugovor u realizaciji</v>
      </c>
      <c r="AF15" s="207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04" t="str">
        <f>IF(AC16=0,"ugovor realizovan","ugovor u realizaciji")</f>
        <v>ugovor realizovan</v>
      </c>
      <c r="AF16" s="205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489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/>
      <c r="AB17" s="135">
        <v>3998.9</v>
      </c>
      <c r="AC17" s="135">
        <v>7987.6</v>
      </c>
      <c r="AD17" s="119"/>
      <c r="AE17" s="206" t="str">
        <f t="shared" si="0"/>
        <v>ugovor u realizaciji</v>
      </c>
      <c r="AF17" s="207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04" t="str">
        <f t="shared" si="0"/>
        <v>ugovor u realizaciji</v>
      </c>
      <c r="AF18" s="205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6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16"/>
      <c r="V19" s="116"/>
      <c r="W19" s="116"/>
      <c r="X19" s="117"/>
      <c r="Y19" s="117"/>
      <c r="Z19" s="117"/>
      <c r="AA19" s="118"/>
      <c r="AB19" s="34">
        <v>1518.8</v>
      </c>
      <c r="AC19" s="34">
        <v>456.08</v>
      </c>
      <c r="AD19" s="119"/>
      <c r="AE19" s="198" t="str">
        <f t="shared" si="0"/>
        <v>ugovor u realizaciji</v>
      </c>
      <c r="AF19" s="199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419</v>
      </c>
      <c r="AB20" s="42">
        <v>887</v>
      </c>
      <c r="AC20" s="143">
        <v>101</v>
      </c>
      <c r="AD20" s="42"/>
      <c r="AE20" s="204" t="s">
        <v>350</v>
      </c>
      <c r="AF20" s="205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331</v>
      </c>
      <c r="K21" s="43" t="s">
        <v>332</v>
      </c>
      <c r="L21" s="116"/>
      <c r="M21" s="116"/>
      <c r="N21" s="116"/>
      <c r="O21" s="116"/>
      <c r="P21" s="116">
        <v>56.4</v>
      </c>
      <c r="Q21" s="116"/>
      <c r="R21" s="116"/>
      <c r="S21" s="116"/>
      <c r="T21" s="116"/>
      <c r="U21" s="116"/>
      <c r="V21" s="116"/>
      <c r="W21" s="116"/>
      <c r="X21" s="117"/>
      <c r="Y21" s="117"/>
      <c r="Z21" s="117"/>
      <c r="AA21" s="118"/>
      <c r="AB21" s="34">
        <v>56.4</v>
      </c>
      <c r="AC21" s="34">
        <v>2923.6</v>
      </c>
      <c r="AD21" s="119"/>
      <c r="AE21" s="198" t="str">
        <f t="shared" si="0"/>
        <v>ugovor u realizaciji</v>
      </c>
      <c r="AF21" s="199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04" t="str">
        <f>IF(AC22=0,"ugovor realizovan","ugovor u realizaciji")</f>
        <v>ugovor u realizaciji</v>
      </c>
      <c r="AF22" s="205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6"/>
      <c r="X23" s="117"/>
      <c r="Y23" s="117"/>
      <c r="Z23" s="117"/>
      <c r="AA23" s="118"/>
      <c r="AB23" s="119">
        <v>1300</v>
      </c>
      <c r="AC23" s="119">
        <v>260</v>
      </c>
      <c r="AD23" s="119"/>
      <c r="AE23" s="198" t="str">
        <f>IF(AC23=0,"ugovor realizovan","ugovor u realizaciji")</f>
        <v>ugovor u realizaciji</v>
      </c>
      <c r="AF23" s="199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7"/>
      <c r="X24" s="22"/>
      <c r="Y24" s="22"/>
      <c r="Z24" s="22"/>
      <c r="AA24" s="59"/>
      <c r="AB24" s="42">
        <v>2110</v>
      </c>
      <c r="AC24" s="42">
        <v>422</v>
      </c>
      <c r="AD24" s="42"/>
      <c r="AE24" s="204" t="s">
        <v>292</v>
      </c>
      <c r="AF24" s="205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54.02</v>
      </c>
      <c r="V26" s="47"/>
      <c r="W26" s="47"/>
      <c r="X26" s="22"/>
      <c r="Y26" s="22"/>
      <c r="Z26" s="22"/>
      <c r="AA26" s="59"/>
      <c r="AB26" s="42">
        <v>3208.19</v>
      </c>
      <c r="AC26" s="42">
        <v>2491.81</v>
      </c>
      <c r="AD26" s="42"/>
      <c r="AE26" s="204" t="s">
        <v>292</v>
      </c>
      <c r="AF26" s="205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94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6"/>
      <c r="W27" s="116"/>
      <c r="X27" s="117"/>
      <c r="Y27" s="117"/>
      <c r="Z27" s="117"/>
      <c r="AA27" s="118"/>
      <c r="AB27" s="119">
        <v>2356.1</v>
      </c>
      <c r="AC27" s="119">
        <v>2143.9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466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7"/>
      <c r="W28" s="47"/>
      <c r="X28" s="22"/>
      <c r="Y28" s="22"/>
      <c r="Z28" s="22"/>
      <c r="AA28" s="59"/>
      <c r="AB28" s="42">
        <v>4756.59</v>
      </c>
      <c r="AC28" s="42">
        <v>1243.4100000000001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289</v>
      </c>
      <c r="K29" s="43" t="s">
        <v>465</v>
      </c>
      <c r="L29" s="119">
        <v>490</v>
      </c>
      <c r="M29" s="119">
        <v>490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6"/>
      <c r="W29" s="116"/>
      <c r="X29" s="117"/>
      <c r="Y29" s="117"/>
      <c r="Z29" s="117"/>
      <c r="AA29" s="118"/>
      <c r="AB29" s="119">
        <v>4900</v>
      </c>
      <c r="AC29" s="119">
        <v>980</v>
      </c>
      <c r="AD29" s="119"/>
      <c r="AE29" s="120" t="s">
        <v>292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429</v>
      </c>
      <c r="H30" s="38" t="s">
        <v>30</v>
      </c>
      <c r="I30" s="91">
        <v>44597</v>
      </c>
      <c r="J30" s="91" t="s">
        <v>428</v>
      </c>
      <c r="K30" s="41" t="s">
        <v>464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433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463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6"/>
      <c r="W31" s="116"/>
      <c r="X31" s="117"/>
      <c r="Y31" s="117"/>
      <c r="Z31" s="117"/>
      <c r="AA31" s="118"/>
      <c r="AB31" s="119">
        <v>405</v>
      </c>
      <c r="AC31" s="119">
        <v>135</v>
      </c>
      <c r="AD31" s="119"/>
      <c r="AE31" s="198" t="s">
        <v>292</v>
      </c>
      <c r="AF31" s="199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462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434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461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435</v>
      </c>
      <c r="AB33" s="119">
        <v>5990</v>
      </c>
      <c r="AC33" s="119">
        <v>0</v>
      </c>
      <c r="AD33" s="119"/>
      <c r="AE33" s="144" t="s">
        <v>436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489</v>
      </c>
      <c r="I34" s="91" t="s">
        <v>407</v>
      </c>
      <c r="J34" s="91" t="s">
        <v>416</v>
      </c>
      <c r="K34" s="41" t="s">
        <v>460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459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6"/>
      <c r="W35" s="116"/>
      <c r="X35" s="117"/>
      <c r="Y35" s="117"/>
      <c r="Z35" s="117"/>
      <c r="AA35" s="118"/>
      <c r="AB35" s="119">
        <v>1069.33</v>
      </c>
      <c r="AC35" s="119">
        <v>652.74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421</v>
      </c>
      <c r="J36" s="91" t="s">
        <v>422</v>
      </c>
      <c r="K36" s="41" t="s">
        <v>458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255</v>
      </c>
      <c r="W36" s="47"/>
      <c r="X36" s="22"/>
      <c r="Y36" s="22"/>
      <c r="Z36" s="22"/>
      <c r="AA36" s="59"/>
      <c r="AB36" s="42">
        <v>2724</v>
      </c>
      <c r="AC36" s="42">
        <v>2252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423</v>
      </c>
      <c r="J37" s="124" t="s">
        <v>424</v>
      </c>
      <c r="K37" s="115" t="s">
        <v>457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90</v>
      </c>
      <c r="W37" s="116"/>
      <c r="X37" s="117"/>
      <c r="Y37" s="117"/>
      <c r="Z37" s="117"/>
      <c r="AA37" s="118"/>
      <c r="AB37" s="119">
        <v>6326</v>
      </c>
      <c r="AC37" s="119">
        <v>3664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430</v>
      </c>
      <c r="J38" s="91" t="s">
        <v>431</v>
      </c>
      <c r="K38" s="41" t="s">
        <v>432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7"/>
      <c r="W38" s="47"/>
      <c r="X38" s="22"/>
      <c r="Y38" s="22"/>
      <c r="Z38" s="22"/>
      <c r="AA38" s="59"/>
      <c r="AB38" s="42">
        <v>2108.6</v>
      </c>
      <c r="AC38" s="42">
        <v>2603.0700000000002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526</v>
      </c>
      <c r="I39" s="124" t="s">
        <v>439</v>
      </c>
      <c r="J39" s="124" t="s">
        <v>440</v>
      </c>
      <c r="K39" s="115" t="s">
        <v>454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7045.25</v>
      </c>
      <c r="V39" s="116"/>
      <c r="W39" s="116"/>
      <c r="X39" s="117"/>
      <c r="Y39" s="117"/>
      <c r="Z39" s="117"/>
      <c r="AA39" s="118"/>
      <c r="AB39" s="119">
        <v>11519.99</v>
      </c>
      <c r="AC39" s="119">
        <v>8480.01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441</v>
      </c>
      <c r="C40" s="94">
        <v>4302882380000</v>
      </c>
      <c r="D40" s="94"/>
      <c r="E40" s="38" t="s">
        <v>442</v>
      </c>
      <c r="F40" s="38"/>
      <c r="G40" s="146" t="s">
        <v>468</v>
      </c>
      <c r="H40" s="38" t="s">
        <v>149</v>
      </c>
      <c r="I40" s="91" t="s">
        <v>443</v>
      </c>
      <c r="J40" s="91" t="s">
        <v>444</v>
      </c>
      <c r="K40" s="41" t="s">
        <v>456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547</v>
      </c>
      <c r="AB40" s="42">
        <v>5800</v>
      </c>
      <c r="AC40" s="42">
        <v>0</v>
      </c>
      <c r="AD40" s="42"/>
      <c r="AE40" s="142" t="s">
        <v>543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445</v>
      </c>
      <c r="C41" s="113">
        <v>4202134770003</v>
      </c>
      <c r="D41" s="113"/>
      <c r="E41" s="114" t="s">
        <v>446</v>
      </c>
      <c r="F41" s="114"/>
      <c r="G41" s="147" t="s">
        <v>481</v>
      </c>
      <c r="H41" s="114" t="s">
        <v>149</v>
      </c>
      <c r="I41" s="124" t="s">
        <v>447</v>
      </c>
      <c r="J41" s="124" t="s">
        <v>448</v>
      </c>
      <c r="K41" s="115" t="s">
        <v>449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6"/>
      <c r="X41" s="117"/>
      <c r="Y41" s="117"/>
      <c r="Z41" s="117"/>
      <c r="AA41" s="118"/>
      <c r="AB41" s="119">
        <v>1045.45</v>
      </c>
      <c r="AC41" s="119">
        <v>3904.55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450</v>
      </c>
      <c r="C42" s="94">
        <v>4272033700002</v>
      </c>
      <c r="D42" s="94"/>
      <c r="E42" s="38" t="s">
        <v>451</v>
      </c>
      <c r="F42" s="38"/>
      <c r="G42" s="90" t="s">
        <v>467</v>
      </c>
      <c r="H42" s="38" t="s">
        <v>30</v>
      </c>
      <c r="I42" s="91" t="s">
        <v>452</v>
      </c>
      <c r="J42" s="91" t="s">
        <v>453</v>
      </c>
      <c r="K42" s="41" t="s">
        <v>455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7"/>
      <c r="W42" s="47"/>
      <c r="X42" s="22"/>
      <c r="Y42" s="22"/>
      <c r="Z42" s="22"/>
      <c r="AA42" s="59"/>
      <c r="AB42" s="42">
        <v>1690.55</v>
      </c>
      <c r="AC42" s="42">
        <v>819.7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474</v>
      </c>
      <c r="C43" s="113">
        <v>4201178930001</v>
      </c>
      <c r="D43" s="113"/>
      <c r="E43" s="114" t="s">
        <v>469</v>
      </c>
      <c r="F43" s="114"/>
      <c r="G43" s="147" t="s">
        <v>470</v>
      </c>
      <c r="H43" s="114" t="s">
        <v>30</v>
      </c>
      <c r="I43" s="124" t="s">
        <v>471</v>
      </c>
      <c r="J43" s="124" t="s">
        <v>472</v>
      </c>
      <c r="K43" s="115" t="s">
        <v>473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483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477</v>
      </c>
      <c r="F44" s="38"/>
      <c r="G44" s="146" t="s">
        <v>478</v>
      </c>
      <c r="H44" s="38" t="s">
        <v>30</v>
      </c>
      <c r="I44" s="91" t="s">
        <v>479</v>
      </c>
      <c r="J44" s="91" t="s">
        <v>504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7"/>
      <c r="W44" s="47"/>
      <c r="X44" s="22"/>
      <c r="Y44" s="22"/>
      <c r="Z44" s="22"/>
      <c r="AA44" s="59"/>
      <c r="AB44" s="42">
        <v>2303.7199999999998</v>
      </c>
      <c r="AC44" s="42">
        <v>3645.08</v>
      </c>
      <c r="AD44" s="42"/>
      <c r="AE44" s="142" t="s">
        <v>480</v>
      </c>
      <c r="AF44" s="110"/>
    </row>
    <row r="45" spans="1:47" s="122" customFormat="1" ht="53.45" customHeight="1" x14ac:dyDescent="0.25">
      <c r="A45" s="111">
        <v>40</v>
      </c>
      <c r="B45" s="112" t="s">
        <v>484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485</v>
      </c>
      <c r="H45" s="114" t="s">
        <v>149</v>
      </c>
      <c r="I45" s="124" t="s">
        <v>486</v>
      </c>
      <c r="J45" s="124" t="s">
        <v>487</v>
      </c>
      <c r="K45" s="115" t="s">
        <v>488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6"/>
      <c r="W45" s="116"/>
      <c r="X45" s="117"/>
      <c r="Y45" s="117"/>
      <c r="Z45" s="117"/>
      <c r="AA45" s="126" t="s">
        <v>546</v>
      </c>
      <c r="AB45" s="119">
        <v>24634.35</v>
      </c>
      <c r="AC45" s="148">
        <v>-32.89</v>
      </c>
      <c r="AD45" s="119"/>
      <c r="AE45" s="168" t="s">
        <v>543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493</v>
      </c>
      <c r="H46" s="38" t="s">
        <v>490</v>
      </c>
      <c r="I46" s="91" t="s">
        <v>491</v>
      </c>
      <c r="J46" s="91"/>
      <c r="K46" s="41" t="s">
        <v>492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7"/>
      <c r="W46" s="47"/>
      <c r="X46" s="22"/>
      <c r="Y46" s="22"/>
      <c r="Z46" s="22"/>
      <c r="AA46" s="59"/>
      <c r="AB46" s="104">
        <v>2800.38</v>
      </c>
      <c r="AC46" s="42">
        <v>2199.62</v>
      </c>
      <c r="AD46" s="42"/>
      <c r="AE46" s="142" t="s">
        <v>494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495</v>
      </c>
      <c r="F47" s="114"/>
      <c r="G47" s="147" t="s">
        <v>496</v>
      </c>
      <c r="H47" s="114" t="s">
        <v>149</v>
      </c>
      <c r="I47" s="124" t="s">
        <v>497</v>
      </c>
      <c r="J47" s="124" t="s">
        <v>503</v>
      </c>
      <c r="K47" s="115" t="s">
        <v>498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7"/>
      <c r="Y47" s="117"/>
      <c r="Z47" s="117"/>
      <c r="AA47" s="118"/>
      <c r="AB47" s="119">
        <v>0</v>
      </c>
      <c r="AC47" s="119">
        <v>5983</v>
      </c>
      <c r="AD47" s="119"/>
      <c r="AE47" s="144" t="s">
        <v>480</v>
      </c>
      <c r="AF47" s="121"/>
    </row>
    <row r="48" spans="1:47" s="11" customFormat="1" ht="53.45" customHeight="1" x14ac:dyDescent="0.25">
      <c r="A48" s="35">
        <v>43</v>
      </c>
      <c r="B48" s="36" t="s">
        <v>499</v>
      </c>
      <c r="C48" s="94">
        <v>4200162210002</v>
      </c>
      <c r="D48" s="94">
        <v>200162210002</v>
      </c>
      <c r="E48" s="38" t="s">
        <v>389</v>
      </c>
      <c r="F48" s="38"/>
      <c r="G48" s="146" t="s">
        <v>500</v>
      </c>
      <c r="H48" s="38" t="s">
        <v>149</v>
      </c>
      <c r="I48" s="91" t="s">
        <v>491</v>
      </c>
      <c r="J48" s="91" t="s">
        <v>501</v>
      </c>
      <c r="K48" s="41" t="s">
        <v>502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505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509</v>
      </c>
      <c r="C49" s="113">
        <v>4303334200008</v>
      </c>
      <c r="D49" s="113"/>
      <c r="E49" s="114" t="s">
        <v>340</v>
      </c>
      <c r="F49" s="114"/>
      <c r="G49" s="147" t="s">
        <v>510</v>
      </c>
      <c r="H49" s="114" t="s">
        <v>30</v>
      </c>
      <c r="I49" s="124" t="s">
        <v>511</v>
      </c>
      <c r="J49" s="124" t="s">
        <v>516</v>
      </c>
      <c r="K49" s="115" t="s">
        <v>512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545</v>
      </c>
      <c r="AB49" s="119">
        <v>2520</v>
      </c>
      <c r="AC49" s="119">
        <v>0</v>
      </c>
      <c r="AD49" s="119"/>
      <c r="AE49" s="144" t="s">
        <v>543</v>
      </c>
      <c r="AF49" s="121"/>
    </row>
    <row r="50" spans="1:32" s="152" customFormat="1" ht="53.45" customHeight="1" x14ac:dyDescent="0.25">
      <c r="A50" s="96">
        <v>45</v>
      </c>
      <c r="B50" s="153" t="s">
        <v>519</v>
      </c>
      <c r="C50" s="162">
        <v>4200213140004</v>
      </c>
      <c r="D50" s="98">
        <v>2200213140004</v>
      </c>
      <c r="E50" s="161" t="s">
        <v>513</v>
      </c>
      <c r="F50" s="154"/>
      <c r="G50" s="155" t="s">
        <v>514</v>
      </c>
      <c r="H50" s="161" t="s">
        <v>149</v>
      </c>
      <c r="I50" s="101" t="s">
        <v>515</v>
      </c>
      <c r="J50" s="101" t="s">
        <v>517</v>
      </c>
      <c r="K50" s="41" t="s">
        <v>518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544</v>
      </c>
      <c r="AB50" s="104">
        <v>6500</v>
      </c>
      <c r="AC50" s="104">
        <v>0</v>
      </c>
      <c r="AD50" s="158"/>
      <c r="AE50" s="142" t="s">
        <v>543</v>
      </c>
      <c r="AF50" s="159"/>
    </row>
    <row r="51" spans="1:32" s="122" customFormat="1" ht="53.45" customHeight="1" x14ac:dyDescent="0.25">
      <c r="A51" s="111">
        <v>46</v>
      </c>
      <c r="B51" s="112" t="s">
        <v>520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521</v>
      </c>
      <c r="H51" s="114" t="s">
        <v>149</v>
      </c>
      <c r="I51" s="124" t="s">
        <v>515</v>
      </c>
      <c r="J51" s="124" t="s">
        <v>517</v>
      </c>
      <c r="K51" s="115" t="s">
        <v>522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6"/>
      <c r="W51" s="116"/>
      <c r="X51" s="117"/>
      <c r="Y51" s="117"/>
      <c r="Z51" s="117"/>
      <c r="AA51" s="118"/>
      <c r="AB51" s="119">
        <v>900.1</v>
      </c>
      <c r="AC51" s="119">
        <v>2539.9</v>
      </c>
      <c r="AD51" s="119"/>
      <c r="AE51" s="144" t="s">
        <v>480</v>
      </c>
      <c r="AF51" s="121"/>
    </row>
    <row r="52" spans="1:32" s="122" customFormat="1" ht="53.45" customHeight="1" x14ac:dyDescent="0.25">
      <c r="A52" s="35">
        <v>47</v>
      </c>
      <c r="B52" s="36" t="s">
        <v>520</v>
      </c>
      <c r="C52" s="94">
        <v>4200326930001</v>
      </c>
      <c r="D52" s="94">
        <v>200326930001</v>
      </c>
      <c r="E52" s="38" t="s">
        <v>523</v>
      </c>
      <c r="F52" s="38"/>
      <c r="G52" s="146" t="s">
        <v>524</v>
      </c>
      <c r="H52" s="38" t="s">
        <v>149</v>
      </c>
      <c r="I52" s="91" t="s">
        <v>515</v>
      </c>
      <c r="J52" s="91" t="s">
        <v>517</v>
      </c>
      <c r="K52" s="41" t="s">
        <v>525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7"/>
      <c r="W52" s="47"/>
      <c r="X52" s="22"/>
      <c r="Y52" s="22"/>
      <c r="Z52" s="22"/>
      <c r="AA52" s="59"/>
      <c r="AB52" s="42">
        <v>410</v>
      </c>
      <c r="AC52" s="42">
        <v>2428.4</v>
      </c>
      <c r="AD52" s="42"/>
      <c r="AE52" s="142" t="s">
        <v>480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527</v>
      </c>
      <c r="H53" s="114" t="s">
        <v>528</v>
      </c>
      <c r="I53" s="124" t="s">
        <v>529</v>
      </c>
      <c r="J53" s="124" t="s">
        <v>530</v>
      </c>
      <c r="K53" s="115" t="s">
        <v>531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7"/>
      <c r="Y53" s="117"/>
      <c r="Z53" s="117"/>
      <c r="AA53" s="118"/>
      <c r="AB53" s="119">
        <v>0</v>
      </c>
      <c r="AC53" s="119">
        <v>5000</v>
      </c>
      <c r="AD53" s="119"/>
      <c r="AE53" s="144" t="s">
        <v>480</v>
      </c>
      <c r="AF53" s="121"/>
    </row>
    <row r="54" spans="1:32" s="122" customFormat="1" ht="53.45" customHeight="1" x14ac:dyDescent="0.25">
      <c r="A54" s="35">
        <v>49</v>
      </c>
      <c r="B54" s="36" t="s">
        <v>532</v>
      </c>
      <c r="C54" s="94">
        <v>4202048690005</v>
      </c>
      <c r="D54" s="163">
        <v>202048690005</v>
      </c>
      <c r="E54" s="38" t="s">
        <v>533</v>
      </c>
      <c r="F54" s="38"/>
      <c r="G54" s="146" t="s">
        <v>534</v>
      </c>
      <c r="H54" s="38"/>
      <c r="I54" s="91" t="s">
        <v>535</v>
      </c>
      <c r="J54" s="91" t="s">
        <v>536</v>
      </c>
      <c r="K54" s="41" t="s">
        <v>537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549</v>
      </c>
      <c r="AB54" s="42">
        <v>2500</v>
      </c>
      <c r="AC54" s="42">
        <v>0</v>
      </c>
      <c r="AD54" s="42"/>
      <c r="AE54" s="142" t="s">
        <v>548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538</v>
      </c>
      <c r="H55" s="114" t="s">
        <v>539</v>
      </c>
      <c r="I55" s="124" t="s">
        <v>529</v>
      </c>
      <c r="J55" s="124" t="s">
        <v>540</v>
      </c>
      <c r="K55" s="115" t="s">
        <v>541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6"/>
      <c r="W55" s="116"/>
      <c r="X55" s="117"/>
      <c r="Y55" s="117"/>
      <c r="Z55" s="117"/>
      <c r="AA55" s="118"/>
      <c r="AB55" s="119">
        <v>1601.57</v>
      </c>
      <c r="AC55" s="119">
        <v>2447.0100000000002</v>
      </c>
      <c r="AD55" s="119"/>
      <c r="AE55" s="144" t="s">
        <v>480</v>
      </c>
      <c r="AF55" s="121"/>
    </row>
    <row r="56" spans="1:32" s="122" customFormat="1" ht="53.45" customHeight="1" x14ac:dyDescent="0.25">
      <c r="A56" s="35">
        <v>51</v>
      </c>
      <c r="B56" s="36" t="s">
        <v>532</v>
      </c>
      <c r="C56" s="94">
        <v>4202048690005</v>
      </c>
      <c r="D56" s="163">
        <v>202048690005</v>
      </c>
      <c r="E56" s="38" t="s">
        <v>550</v>
      </c>
      <c r="F56" s="38"/>
      <c r="G56" s="146" t="s">
        <v>551</v>
      </c>
      <c r="H56" s="38" t="s">
        <v>30</v>
      </c>
      <c r="I56" s="91" t="s">
        <v>552</v>
      </c>
      <c r="J56" s="91" t="s">
        <v>553</v>
      </c>
      <c r="K56" s="41" t="s">
        <v>554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22"/>
      <c r="Y56" s="22"/>
      <c r="Z56" s="22"/>
      <c r="AA56" s="59"/>
      <c r="AB56" s="42">
        <v>0</v>
      </c>
      <c r="AC56" s="42">
        <v>1895.4</v>
      </c>
      <c r="AD56" s="42"/>
      <c r="AE56" s="142" t="s">
        <v>480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480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22"/>
      <c r="Y58" s="22"/>
      <c r="Z58" s="22"/>
      <c r="AA58" s="59"/>
      <c r="AB58" s="42">
        <v>0</v>
      </c>
      <c r="AC58" s="42">
        <v>99999</v>
      </c>
      <c r="AD58" s="42"/>
      <c r="AE58" s="142" t="s">
        <v>480</v>
      </c>
      <c r="AF58" s="110"/>
    </row>
    <row r="59" spans="1:32" s="122" customFormat="1" ht="53.45" customHeight="1" x14ac:dyDescent="0.25">
      <c r="A59" s="111"/>
      <c r="B59" s="112"/>
      <c r="C59" s="113"/>
      <c r="D59" s="160"/>
      <c r="E59" s="114"/>
      <c r="F59" s="114"/>
      <c r="G59" s="147"/>
      <c r="H59" s="114"/>
      <c r="I59" s="124"/>
      <c r="J59" s="124"/>
      <c r="K59" s="115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7"/>
      <c r="Y59" s="117"/>
      <c r="Z59" s="117"/>
      <c r="AA59" s="118"/>
      <c r="AB59" s="119"/>
      <c r="AC59" s="119"/>
      <c r="AD59" s="119"/>
      <c r="AE59" s="144"/>
      <c r="AF59" s="121"/>
    </row>
    <row r="60" spans="1:32" s="1" customFormat="1" ht="57.6" customHeight="1" x14ac:dyDescent="0.25">
      <c r="A60" s="27"/>
      <c r="B60" s="28"/>
      <c r="C60" s="48"/>
      <c r="D60" s="48"/>
      <c r="E60" s="30"/>
      <c r="F60" s="30"/>
      <c r="G60" s="30"/>
      <c r="H60" s="30"/>
      <c r="I60" s="32"/>
      <c r="J60" s="32"/>
      <c r="K60" s="43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21"/>
      <c r="Y60" s="21"/>
      <c r="Z60" s="21"/>
      <c r="AA60" s="58"/>
      <c r="AB60" s="34"/>
      <c r="AC60" s="34"/>
      <c r="AD60" s="34"/>
      <c r="AE60" s="83"/>
      <c r="AF60" s="84"/>
    </row>
    <row r="61" spans="1:32" s="9" customFormat="1" ht="39.75" customHeight="1" x14ac:dyDescent="0.25">
      <c r="A61" s="183" t="s">
        <v>567</v>
      </c>
      <c r="B61" s="184"/>
      <c r="C61" s="49"/>
      <c r="D61" s="49"/>
      <c r="E61" s="49"/>
      <c r="F61" s="50"/>
      <c r="G61" s="50"/>
      <c r="H61" s="50"/>
      <c r="I61" s="50"/>
      <c r="J61" s="50" t="s">
        <v>508</v>
      </c>
      <c r="K61" s="51">
        <f>SUM(L61:W61)</f>
        <v>167942.77</v>
      </c>
      <c r="L61" s="51">
        <f>SUM(L6:L60)</f>
        <v>4645.3</v>
      </c>
      <c r="M61" s="51">
        <f t="shared" ref="M61:X61" si="1">SUM(M6:M60)</f>
        <v>10286.790000000001</v>
      </c>
      <c r="N61" s="51">
        <f t="shared" si="1"/>
        <v>16419.32</v>
      </c>
      <c r="O61" s="51">
        <f t="shared" si="1"/>
        <v>23842.690000000002</v>
      </c>
      <c r="P61" s="51">
        <f t="shared" si="1"/>
        <v>9873.01</v>
      </c>
      <c r="Q61" s="51">
        <f t="shared" si="1"/>
        <v>11021.56</v>
      </c>
      <c r="R61" s="51">
        <f t="shared" si="1"/>
        <v>30905.489999999998</v>
      </c>
      <c r="S61" s="51">
        <f t="shared" si="1"/>
        <v>8622.35</v>
      </c>
      <c r="T61" s="51">
        <f t="shared" si="1"/>
        <v>39902.42</v>
      </c>
      <c r="U61" s="51">
        <f t="shared" si="1"/>
        <v>11737.84</v>
      </c>
      <c r="V61" s="51">
        <f t="shared" si="1"/>
        <v>686</v>
      </c>
      <c r="W61" s="51">
        <f t="shared" si="1"/>
        <v>0</v>
      </c>
      <c r="X61" s="51">
        <f t="shared" si="1"/>
        <v>0</v>
      </c>
      <c r="Y61" s="51"/>
      <c r="Z61" s="51"/>
      <c r="AA61" s="50"/>
      <c r="AB61" s="51"/>
      <c r="AC61" s="51"/>
      <c r="AD61" s="51"/>
      <c r="AE61" s="198"/>
      <c r="AF61" s="199"/>
    </row>
    <row r="62" spans="1:32" ht="28.15" customHeight="1" x14ac:dyDescent="0.25">
      <c r="J62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1:B61"/>
    <mergeCell ref="AE61:AF61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1">
    <cfRule type="cellIs" dxfId="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Realizacija 2020</vt:lpstr>
      <vt:lpstr>Realizacija 2021-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2022-11-22T07:05:10Z</dcterms:modified>
</cp:coreProperties>
</file>