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tabRatio="602" activeTab="3"/>
  </bookViews>
  <sheets>
    <sheet name="Realizacija 2020" sheetId="9" r:id="rId1"/>
    <sheet name="Realizacija 2021-" sheetId="11" r:id="rId2"/>
    <sheet name="2022" sheetId="12" r:id="rId3"/>
    <sheet name="2023" sheetId="13" r:id="rId4"/>
    <sheet name="Sheet1" sheetId="14" r:id="rId5"/>
  </sheets>
  <calcPr calcId="144525"/>
</workbook>
</file>

<file path=xl/calcChain.xml><?xml version="1.0" encoding="utf-8"?>
<calcChain xmlns="http://schemas.openxmlformats.org/spreadsheetml/2006/main">
  <c r="AE6" i="13" l="1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84" i="13" l="1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<sst xmlns="http://schemas.openxmlformats.org/spreadsheetml/2006/main" count="1765" uniqueCount="847">
  <si>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</si>
  <si>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</si>
  <si>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</si>
  <si>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</si>
  <si>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</si>
  <si>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</si>
  <si>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</si>
  <si>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</si>
  <si>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</si>
  <si>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</si>
  <si>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</si>
  <si>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</si>
  <si>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</si>
  <si>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</si>
  <si>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</si>
  <si>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</si>
  <si>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</si>
  <si>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</si>
  <si>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</si>
  <si>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</si>
  <si>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</si>
  <si>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</si>
  <si>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</si>
  <si>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</si>
  <si>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</si>
  <si>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</si>
  <si>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</si>
  <si>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</si>
  <si>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</si>
  <si>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</si>
  <si>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</si>
  <si>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</si>
  <si>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</si>
  <si>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</si>
  <si>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</si>
  <si>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</si>
  <si>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</si>
  <si>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</si>
  <si>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</si>
  <si>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</si>
  <si>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</si>
  <si>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</si>
  <si>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</si>
  <si>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</si>
  <si>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</si>
  <si>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</si>
  <si>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</si>
  <si>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</si>
  <si>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</si>
  <si>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</si>
  <si>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</si>
  <si>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</si>
  <si>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</si>
  <si>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</si>
  <si>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</si>
  <si>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</si>
  <si>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</si>
  <si>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</si>
  <si>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</si>
  <si>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</si>
  <si>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</si>
  <si>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</si>
  <si>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</si>
  <si>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</si>
  <si>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</si>
  <si>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</si>
  <si>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</si>
  <si>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</si>
  <si>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</si>
  <si>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</si>
  <si>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</si>
  <si>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</si>
  <si>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</si>
  <si>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</si>
  <si>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</si>
  <si>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</si>
  <si>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</si>
  <si>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</si>
  <si>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</si>
  <si>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</si>
  <si>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</si>
  <si>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</si>
  <si>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</si>
  <si>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</si>
  <si>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</si>
  <si>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</si>
  <si>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</si>
  <si>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</si>
  <si>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</si>
  <si>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</si>
  <si>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</si>
  <si>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</si>
  <si>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</si>
  <si>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</si>
  <si>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</si>
  <si>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</si>
  <si>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</si>
  <si>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</si>
  <si>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</si>
  <si>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</si>
  <si>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</si>
  <si>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</si>
  <si>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</si>
  <si>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</si>
  <si>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</si>
  <si>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</si>
  <si>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</si>
  <si>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</si>
  <si>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</si>
  <si>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</si>
  <si>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</si>
  <si>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</si>
  <si>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</si>
  <si>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</si>
  <si>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</si>
  <si>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</si>
  <si>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</si>
  <si>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</si>
  <si>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</si>
  <si>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</si>
  <si>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</si>
  <si>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</si>
  <si>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</si>
  <si>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</si>
  <si>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</si>
  <si>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</si>
  <si>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</si>
  <si>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</si>
  <si>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</si>
  <si>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</si>
  <si>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</si>
  <si>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</si>
  <si>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</si>
  <si>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</si>
  <si>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</si>
  <si>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</si>
  <si>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</si>
  <si>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</si>
  <si>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</si>
  <si>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</si>
  <si>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</si>
  <si>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</si>
  <si>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</si>
  <si>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</si>
  <si>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</si>
  <si>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</si>
  <si>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</si>
  <si>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</si>
  <si>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</si>
  <si>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</si>
  <si>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</si>
  <si>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</si>
  <si>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</si>
  <si>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</si>
  <si>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</si>
  <si>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</si>
  <si>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</si>
  <si>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</si>
  <si>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</si>
  <si>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</si>
  <si>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</si>
  <si>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</si>
  <si>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</si>
  <si>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</si>
  <si>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</si>
  <si>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</si>
  <si>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</si>
  <si>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</si>
  <si>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</si>
  <si>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</si>
  <si>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</si>
  <si>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</si>
  <si>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</si>
  <si>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</si>
  <si>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</si>
  <si>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</si>
  <si>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</si>
  <si>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</si>
  <si>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</si>
  <si>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</si>
  <si>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</si>
  <si>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</si>
  <si>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</si>
  <si>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</si>
  <si>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</si>
  <si>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</si>
  <si>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</si>
  <si>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</si>
  <si>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</si>
  <si>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</si>
  <si>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</si>
  <si>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</si>
  <si>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</si>
  <si>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</si>
  <si>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</si>
  <si>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</si>
  <si>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</si>
  <si>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</si>
  <si>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</si>
  <si>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</si>
  <si>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</si>
  <si>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</si>
  <si>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</si>
  <si>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</si>
  <si>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</si>
  <si>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</si>
  <si>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</si>
  <si>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</si>
  <si>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</si>
  <si>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</si>
  <si>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</si>
  <si>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</si>
  <si>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</si>
  <si>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</si>
  <si>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</si>
  <si>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</si>
  <si>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</si>
  <si>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</si>
  <si>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</si>
  <si>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</si>
  <si>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</si>
  <si>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</si>
  <si>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</si>
  <si>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</si>
  <si>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</si>
  <si>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</si>
  <si>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</si>
  <si>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</si>
  <si>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</si>
  <si>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</si>
  <si>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</si>
  <si>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</si>
  <si>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</si>
  <si>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</si>
  <si>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</si>
  <si>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</si>
  <si>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</si>
  <si>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</si>
  <si>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</si>
  <si>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</si>
  <si>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</si>
  <si>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</si>
  <si>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</si>
  <si>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</si>
  <si>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</si>
  <si>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</si>
  <si>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</si>
  <si>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</si>
  <si>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</si>
  <si>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</si>
  <si>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</si>
  <si>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</si>
  <si>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</si>
  <si>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</si>
  <si>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</si>
  <si>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</si>
  <si>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</si>
  <si>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</si>
  <si>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</si>
  <si>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</si>
  <si>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</si>
  <si>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</si>
  <si>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</si>
  <si>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</si>
  <si>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</si>
  <si>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</si>
  <si>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</si>
  <si>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</si>
  <si>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</si>
  <si>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</si>
  <si>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</si>
  <si>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</si>
  <si>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</si>
  <si>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</si>
  <si>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</si>
  <si>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</si>
  <si>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</si>
  <si>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</si>
  <si>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</si>
  <si>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</si>
  <si>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</si>
  <si>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</si>
  <si>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</si>
  <si>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</si>
  <si>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</si>
  <si>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</si>
  <si>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</si>
  <si>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</si>
  <si>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</si>
  <si>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</si>
  <si>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</si>
  <si>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</si>
  <si>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</si>
  <si>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</si>
  <si>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</si>
  <si>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</si>
  <si>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</si>
  <si>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</si>
  <si>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</si>
  <si>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</si>
  <si>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</si>
  <si>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</si>
  <si>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</si>
  <si>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</si>
  <si>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</si>
  <si>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</si>
  <si>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</si>
  <si>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</si>
  <si>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</si>
  <si>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</si>
  <si>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</si>
  <si>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</si>
  <si>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</si>
  <si>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</si>
  <si>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</si>
  <si>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</si>
  <si>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</si>
  <si>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</si>
  <si>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</si>
  <si>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</si>
  <si>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</si>
  <si>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</si>
  <si>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</si>
  <si>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</si>
  <si>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</si>
  <si>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</si>
  <si>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</si>
  <si>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</si>
  <si>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</si>
  <si>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</si>
  <si>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</si>
  <si>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</si>
  <si>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</si>
  <si>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</si>
  <si>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</si>
  <si>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</si>
  <si>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</si>
  <si>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</si>
  <si>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</si>
  <si>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</si>
  <si>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</si>
  <si>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</si>
  <si>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</si>
  <si>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</si>
  <si>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</si>
  <si>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</si>
  <si>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</si>
  <si>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</si>
  <si>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</si>
  <si>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</si>
  <si>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</si>
  <si>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</si>
  <si>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</si>
  <si>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</si>
  <si>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</si>
  <si>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</si>
  <si>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</si>
  <si>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</si>
  <si>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</si>
  <si>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</si>
  <si>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</si>
  <si>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</si>
  <si>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</si>
  <si>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</si>
  <si>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</si>
  <si>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</si>
  <si>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</si>
  <si>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</si>
  <si>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</si>
  <si>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</si>
  <si>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</si>
  <si>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</si>
  <si>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</si>
  <si>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</si>
  <si>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</si>
  <si>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</si>
  <si>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</si>
  <si>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</si>
  <si>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</si>
  <si>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</si>
  <si>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</si>
  <si>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</si>
  <si>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</si>
  <si>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</si>
  <si>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</si>
  <si>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</si>
  <si>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</si>
  <si>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</si>
  <si>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</si>
  <si>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</si>
  <si>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</si>
  <si>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</si>
  <si>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</si>
  <si>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</si>
  <si>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</si>
  <si>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</si>
  <si>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</si>
  <si>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</si>
  <si>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</si>
  <si>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</si>
  <si>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</si>
  <si>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</si>
  <si>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</si>
  <si>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</si>
  <si>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</si>
  <si>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</si>
  <si>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</si>
  <si>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</si>
  <si>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</si>
  <si>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</si>
  <si>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</si>
  <si>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</si>
  <si>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</si>
  <si>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</si>
  <si>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</si>
  <si>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</si>
  <si>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</si>
  <si>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</si>
  <si>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</si>
  <si>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</si>
  <si>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</si>
  <si>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</si>
  <si>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</si>
  <si>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</si>
  <si>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</si>
  <si>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</si>
  <si>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</si>
  <si>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</si>
  <si>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</si>
  <si>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</si>
  <si>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</si>
  <si>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</si>
  <si>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</si>
  <si>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</si>
  <si>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</si>
  <si>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</si>
  <si>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</si>
  <si>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</si>
  <si>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</si>
  <si>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</si>
  <si>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</si>
  <si>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</si>
  <si>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</si>
  <si>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</si>
  <si>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</si>
  <si>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</si>
  <si>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</si>
  <si>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</si>
  <si>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</si>
  <si>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</si>
  <si>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</si>
  <si>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</si>
  <si>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</si>
  <si>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</si>
  <si>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</si>
  <si>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</si>
  <si>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</si>
  <si>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</si>
  <si>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</si>
  <si>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</si>
  <si>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</si>
  <si>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</si>
  <si>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</si>
  <si>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</si>
  <si>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</si>
  <si>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</si>
  <si>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</si>
  <si>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</si>
  <si>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</si>
  <si>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</si>
  <si>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</si>
  <si>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</si>
  <si>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</si>
  <si>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</si>
  <si>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</si>
  <si>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</si>
  <si>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</si>
  <si>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</si>
  <si>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</si>
  <si>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</si>
  <si>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</si>
  <si>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</si>
  <si>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</si>
  <si>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</si>
  <si>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</si>
  <si>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</si>
  <si>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</si>
  <si>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</si>
  <si>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</si>
  <si>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</si>
  <si>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</si>
  <si>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</si>
  <si>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</si>
  <si>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</si>
  <si>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</si>
  <si>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</si>
  <si>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</si>
  <si>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</si>
  <si>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</si>
  <si>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</si>
  <si>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</si>
  <si>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</si>
  <si>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</si>
  <si>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</si>
  <si>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</si>
  <si>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</si>
  <si>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</si>
  <si>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</si>
  <si>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</si>
  <si>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</si>
  <si>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</si>
  <si>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</si>
  <si>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</si>
  <si>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</si>
  <si>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</si>
  <si>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</si>
  <si>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</si>
  <si>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</si>
  <si>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</si>
  <si>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</si>
  <si>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</si>
  <si>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</si>
  <si>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</si>
  <si>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</si>
  <si>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</si>
  <si>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</si>
  <si>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</si>
  <si>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</si>
  <si>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</si>
  <si>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</si>
  <si>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</si>
  <si>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</si>
  <si>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</si>
  <si>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</si>
  <si>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</si>
  <si>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</si>
  <si>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</si>
  <si>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</si>
  <si>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</si>
  <si>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</si>
  <si>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</si>
  <si>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</si>
  <si>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</si>
  <si>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</si>
  <si>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</si>
  <si>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</si>
  <si>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</si>
  <si>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</si>
  <si>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</si>
  <si>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</si>
  <si>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</si>
  <si>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</si>
  <si>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</si>
  <si>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</si>
  <si>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</si>
  <si>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</si>
  <si>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</si>
  <si>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</si>
  <si>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</si>
  <si>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</si>
  <si>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</si>
  <si>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</si>
  <si>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</si>
  <si>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</si>
  <si>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</si>
  <si>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</si>
  <si>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</si>
  <si>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</si>
  <si>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</si>
  <si>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</si>
  <si>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</si>
  <si>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</si>
  <si>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</si>
  <si>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</si>
  <si>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</si>
  <si>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</si>
  <si>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</si>
  <si>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</si>
  <si>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</si>
  <si>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</si>
  <si>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</si>
  <si>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</si>
  <si>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</si>
  <si>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</si>
  <si>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</si>
  <si>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</si>
  <si>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</si>
  <si>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</si>
  <si>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</si>
  <si>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</si>
  <si>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</si>
  <si>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</si>
  <si>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</si>
  <si>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</si>
  <si>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</si>
  <si>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</si>
  <si>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</si>
  <si>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</si>
  <si>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</si>
  <si>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</si>
  <si>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</si>
  <si>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</si>
  <si>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</si>
  <si>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</si>
  <si>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</si>
  <si>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</si>
  <si>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</si>
  <si>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</si>
  <si>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</si>
  <si>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</si>
  <si>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</si>
  <si>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</si>
  <si>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</si>
  <si>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</si>
  <si>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</si>
  <si>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</si>
  <si>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</si>
  <si>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</si>
  <si>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</si>
  <si>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</si>
  <si>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</si>
  <si>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</si>
  <si>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</si>
  <si>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</si>
  <si>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</si>
  <si>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</si>
  <si>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</si>
  <si>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</si>
  <si>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</si>
  <si>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</si>
  <si>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</si>
  <si>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</si>
  <si>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</si>
  <si>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</si>
  <si>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</si>
  <si>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</si>
  <si>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</si>
  <si>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</si>
  <si>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</si>
  <si>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</si>
  <si>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</si>
  <si>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</si>
  <si>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</si>
  <si>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</si>
  <si>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</si>
  <si>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</si>
  <si>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</si>
  <si>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</si>
  <si>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</si>
  <si>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</si>
  <si>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</si>
  <si>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</si>
  <si>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</si>
  <si>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</si>
  <si>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</si>
  <si>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</si>
  <si>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</si>
  <si>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</si>
  <si>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</si>
  <si>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</si>
  <si>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</si>
  <si>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</si>
  <si>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</si>
  <si>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</si>
  <si>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</si>
  <si>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</si>
  <si>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</si>
  <si>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</si>
  <si>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</si>
  <si>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</si>
  <si>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</si>
  <si>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</si>
  <si>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</si>
  <si>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</si>
  <si>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</si>
  <si>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</si>
  <si>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</si>
  <si>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</si>
  <si>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</si>
  <si>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</si>
  <si>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</si>
  <si>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</si>
  <si>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</si>
  <si>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</si>
  <si>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</si>
  <si>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</si>
  <si>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</si>
  <si>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</si>
  <si>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</si>
  <si>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</si>
  <si>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</si>
  <si>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</si>
  <si>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</si>
  <si>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</si>
  <si>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</si>
  <si>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</si>
  <si>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</si>
  <si>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</si>
  <si>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</si>
  <si>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</si>
  <si>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</si>
  <si>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</si>
  <si>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</si>
  <si>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</si>
  <si>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</si>
  <si>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</si>
  <si>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</si>
  <si>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</si>
  <si>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</si>
  <si>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</si>
  <si>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</si>
  <si>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</si>
  <si>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</si>
  <si>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</si>
  <si>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</si>
  <si>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</si>
  <si>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</si>
  <si>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</si>
  <si>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</si>
  <si>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</si>
  <si>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</si>
  <si>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</si>
  <si>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</si>
  <si>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</si>
  <si>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</si>
  <si>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</si>
  <si>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</si>
  <si>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</si>
  <si>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</si>
  <si>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</si>
  <si>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</si>
  <si>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</si>
  <si>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</si>
  <si>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</si>
  <si>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</si>
  <si>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</si>
  <si>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</si>
  <si>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</si>
  <si>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</si>
  <si>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</si>
  <si>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</si>
  <si>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</si>
  <si>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</si>
  <si>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</si>
  <si>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</si>
  <si>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</si>
  <si>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</si>
  <si>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</si>
  <si>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</si>
  <si>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</si>
  <si>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</si>
  <si>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</si>
  <si>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</si>
  <si>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</si>
  <si>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</si>
  <si>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</si>
  <si>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</si>
  <si>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</si>
  <si>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</si>
  <si>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</si>
  <si>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</si>
  <si>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</si>
  <si>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</si>
  <si>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</si>
  <si>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</si>
  <si>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</si>
  <si>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</si>
  <si>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</si>
  <si>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</si>
  <si>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</si>
  <si>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</si>
  <si>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</si>
  <si>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</si>
  <si>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</si>
  <si>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</si>
  <si>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</si>
  <si>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</si>
  <si>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</si>
  <si>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</si>
  <si>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</si>
  <si>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</si>
  <si>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</si>
  <si>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</si>
  <si>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</si>
  <si>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</si>
  <si>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</si>
  <si>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</si>
  <si>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</si>
  <si>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</si>
  <si>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</si>
  <si>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</si>
  <si>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</si>
  <si>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</si>
  <si>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</si>
  <si>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</si>
  <si>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</si>
  <si>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</si>
  <si>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</si>
  <si>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</si>
  <si>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</si>
  <si>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</si>
  <si>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</si>
  <si>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</si>
  <si>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</si>
  <si>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</si>
  <si>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</si>
  <si>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</si>
  <si>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</si>
  <si>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</si>
  <si>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</si>
  <si>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UKUPNO:sa 27.11.2023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</si>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</sst>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6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17" t="s">
        <v>0</v>
      </c>
      <c r="B2" s="193" t="s">
        <v>1</v>
      </c>
      <c r="C2" s="194"/>
      <c r="D2" s="195"/>
      <c r="E2" s="218" t="s">
        <v>2</v>
      </c>
      <c r="F2" s="192" t="s">
        <v>3</v>
      </c>
      <c r="G2" s="219" t="s">
        <v>179</v>
      </c>
      <c r="H2" s="201" t="s">
        <v>29</v>
      </c>
      <c r="I2" s="220" t="s">
        <v>4</v>
      </c>
      <c r="J2" s="220" t="s">
        <v>5</v>
      </c>
      <c r="K2" s="220" t="s">
        <v>185</v>
      </c>
      <c r="L2" s="192" t="s">
        <v>22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 t="s">
        <v>21</v>
      </c>
      <c r="Y2" s="208" t="s">
        <v>181</v>
      </c>
      <c r="Z2" s="211" t="s">
        <v>182</v>
      </c>
      <c r="AA2" s="201" t="s">
        <v>183</v>
      </c>
      <c r="AB2" s="214" t="s">
        <v>186</v>
      </c>
      <c r="AC2" s="204" t="s">
        <v>6</v>
      </c>
      <c r="AD2" s="208" t="s">
        <v>184</v>
      </c>
      <c r="AE2" s="205" t="s">
        <v>23</v>
      </c>
      <c r="AF2" s="205"/>
    </row>
    <row r="3" spans="1:152" s="2" customFormat="1" ht="28.15" customHeight="1" x14ac:dyDescent="0.25">
      <c r="A3" s="217"/>
      <c r="B3" s="196"/>
      <c r="C3" s="197"/>
      <c r="D3" s="198"/>
      <c r="E3" s="218"/>
      <c r="F3" s="192"/>
      <c r="G3" s="219"/>
      <c r="H3" s="202"/>
      <c r="I3" s="220"/>
      <c r="J3" s="220"/>
      <c r="K3" s="220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92"/>
      <c r="Y3" s="209"/>
      <c r="Z3" s="212"/>
      <c r="AA3" s="202"/>
      <c r="AB3" s="215"/>
      <c r="AC3" s="204"/>
      <c r="AD3" s="209"/>
      <c r="AE3" s="205"/>
      <c r="AF3" s="205"/>
    </row>
    <row r="4" spans="1:152" s="2" customFormat="1" ht="28.15" customHeight="1" x14ac:dyDescent="0.25">
      <c r="A4" s="217"/>
      <c r="B4" s="199" t="s">
        <v>180</v>
      </c>
      <c r="C4" s="199" t="s">
        <v>24</v>
      </c>
      <c r="D4" s="199" t="s">
        <v>25</v>
      </c>
      <c r="E4" s="218"/>
      <c r="F4" s="192"/>
      <c r="G4" s="219"/>
      <c r="H4" s="202"/>
      <c r="I4" s="220"/>
      <c r="J4" s="220"/>
      <c r="K4" s="220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92"/>
      <c r="Y4" s="209"/>
      <c r="Z4" s="212"/>
      <c r="AA4" s="202"/>
      <c r="AB4" s="215"/>
      <c r="AC4" s="204"/>
      <c r="AD4" s="209"/>
      <c r="AE4" s="205"/>
      <c r="AF4" s="205"/>
    </row>
    <row r="5" spans="1:152" s="2" customFormat="1" ht="36" customHeight="1" x14ac:dyDescent="0.25">
      <c r="A5" s="217"/>
      <c r="B5" s="200"/>
      <c r="C5" s="200"/>
      <c r="D5" s="200"/>
      <c r="E5" s="218"/>
      <c r="F5" s="192"/>
      <c r="G5" s="219"/>
      <c r="H5" s="203"/>
      <c r="I5" s="220"/>
      <c r="J5" s="220"/>
      <c r="K5" s="220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92"/>
      <c r="Y5" s="210"/>
      <c r="Z5" s="213"/>
      <c r="AA5" s="203"/>
      <c r="AB5" s="216"/>
      <c r="AC5" s="204"/>
      <c r="AD5" s="210"/>
      <c r="AE5" s="205"/>
      <c r="AF5" s="205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21" t="str">
        <f>IF(AC6=0,"ugovor realizovan","ugovor u realizaciji")</f>
        <v>ugovor realizovan</v>
      </c>
      <c r="AF6" s="222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21" t="str">
        <f t="shared" ref="AE7:AE39" si="1">IF(AC7=0,"ugovor realizovan","ugovor u realizaciji")</f>
        <v>ugovor realizovan</v>
      </c>
      <c r="AF7" s="22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21" t="str">
        <f t="shared" si="1"/>
        <v>ugovor u realizaciji</v>
      </c>
      <c r="AF8" s="222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21" t="str">
        <f t="shared" si="1"/>
        <v>ugovor u realizaciji</v>
      </c>
      <c r="AF9" s="222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21" t="str">
        <f t="shared" si="1"/>
        <v>ugovor realizovan</v>
      </c>
      <c r="AF10" s="222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21" t="str">
        <f t="shared" si="1"/>
        <v>ugovor u realizaciji</v>
      </c>
      <c r="AF11" s="222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21" t="str">
        <f t="shared" si="1"/>
        <v>ugovor realizovan</v>
      </c>
      <c r="AF12" s="222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21" t="str">
        <f t="shared" si="1"/>
        <v>ugovor realizovan</v>
      </c>
      <c r="AF13" s="222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21" t="str">
        <f t="shared" si="1"/>
        <v>ugovor realizovan</v>
      </c>
      <c r="AF14" s="222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21" t="str">
        <f t="shared" si="1"/>
        <v>ugovor realizovan</v>
      </c>
      <c r="AF15" s="222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21" t="str">
        <f t="shared" si="1"/>
        <v>ugovor u realizaciji</v>
      </c>
      <c r="AF16" s="222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21" t="str">
        <f t="shared" si="1"/>
        <v>ugovor u realizaciji</v>
      </c>
      <c r="AF17" s="222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21" t="str">
        <f t="shared" si="1"/>
        <v>ugovor u realizaciji</v>
      </c>
      <c r="AF18" s="222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21" t="str">
        <f t="shared" si="1"/>
        <v>ugovor u realizaciji</v>
      </c>
      <c r="AF19" s="222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21" t="str">
        <f t="shared" si="1"/>
        <v>ugovor u realizaciji</v>
      </c>
      <c r="AF20" s="222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21" t="str">
        <f t="shared" si="1"/>
        <v>ugovor u realizaciji</v>
      </c>
      <c r="AF21" s="222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21" t="str">
        <f t="shared" si="1"/>
        <v>ugovor u realizaciji</v>
      </c>
      <c r="AF22" s="222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21" t="str">
        <f t="shared" si="1"/>
        <v>ugovor u realizaciji</v>
      </c>
      <c r="AF23" s="222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21" t="str">
        <f t="shared" si="1"/>
        <v>ugovor u realizaciji</v>
      </c>
      <c r="AF24" s="222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21" t="str">
        <f t="shared" si="1"/>
        <v>ugovor u realizaciji</v>
      </c>
      <c r="AF25" s="222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21" t="str">
        <f t="shared" si="1"/>
        <v>ugovor u realizaciji</v>
      </c>
      <c r="AF26" s="222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21" t="str">
        <f t="shared" si="1"/>
        <v>ugovor u realizaciji</v>
      </c>
      <c r="AF27" s="222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21" t="str">
        <f t="shared" si="1"/>
        <v>ugovor realizovan</v>
      </c>
      <c r="AF28" s="222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21" t="str">
        <f t="shared" si="1"/>
        <v>ugovor u realizaciji</v>
      </c>
      <c r="AF29" s="222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21" t="str">
        <f t="shared" si="1"/>
        <v>ugovor u realizaciji</v>
      </c>
      <c r="AF30" s="222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21" t="str">
        <f t="shared" si="1"/>
        <v>ugovor u realizaciji</v>
      </c>
      <c r="AF31" s="222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21" t="str">
        <f t="shared" si="1"/>
        <v>ugovor u realizaciji</v>
      </c>
      <c r="AF32" s="222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21" t="str">
        <f t="shared" si="1"/>
        <v>ugovor u realizaciji</v>
      </c>
      <c r="AF33" s="222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21" t="str">
        <f t="shared" si="1"/>
        <v>ugovor u realizaciji</v>
      </c>
      <c r="AF34" s="222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21" t="str">
        <f t="shared" si="1"/>
        <v>ugovor u realizaciji</v>
      </c>
      <c r="AF35" s="222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21" t="str">
        <f t="shared" si="1"/>
        <v>ugovor u realizaciji</v>
      </c>
      <c r="AF36" s="222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21" t="str">
        <f t="shared" si="1"/>
        <v>ugovor u realizaciji</v>
      </c>
      <c r="AF37" s="222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21" t="str">
        <f t="shared" si="1"/>
        <v>ugovor realizovan</v>
      </c>
      <c r="AF38" s="222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21" t="str">
        <f t="shared" si="1"/>
        <v>ugovor realizovan</v>
      </c>
      <c r="AF39" s="222"/>
    </row>
    <row r="40" spans="1:32" s="9" customFormat="1" ht="39.75" customHeight="1" x14ac:dyDescent="0.2">
      <c r="A40" s="206"/>
      <c r="B40" s="207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21"/>
      <c r="AF40" s="222"/>
    </row>
    <row r="41" spans="1:32" ht="28.15" customHeight="1" x14ac:dyDescent="0.25">
      <c r="J41" s="3"/>
      <c r="AC41" s="68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5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4" t="s">
        <v>0</v>
      </c>
      <c r="B2" s="193" t="s">
        <v>1</v>
      </c>
      <c r="C2" s="194"/>
      <c r="D2" s="195"/>
      <c r="E2" s="218" t="s">
        <v>2</v>
      </c>
      <c r="F2" s="192" t="s">
        <v>3</v>
      </c>
      <c r="G2" s="219" t="s">
        <v>179</v>
      </c>
      <c r="H2" s="201" t="s">
        <v>29</v>
      </c>
      <c r="I2" s="220" t="s">
        <v>4</v>
      </c>
      <c r="J2" s="220" t="s">
        <v>5</v>
      </c>
      <c r="K2" s="220" t="s">
        <v>185</v>
      </c>
      <c r="L2" s="192" t="s">
        <v>286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 t="s">
        <v>21</v>
      </c>
      <c r="Y2" s="208" t="s">
        <v>181</v>
      </c>
      <c r="Z2" s="211" t="s">
        <v>182</v>
      </c>
      <c r="AA2" s="201" t="s">
        <v>183</v>
      </c>
      <c r="AB2" s="214" t="s">
        <v>186</v>
      </c>
      <c r="AC2" s="204" t="s">
        <v>6</v>
      </c>
      <c r="AD2" s="208" t="s">
        <v>184</v>
      </c>
      <c r="AE2" s="223" t="s">
        <v>23</v>
      </c>
      <c r="AF2" s="223"/>
    </row>
    <row r="3" spans="1:47" s="2" customFormat="1" ht="28.15" customHeight="1" x14ac:dyDescent="0.25">
      <c r="A3" s="224"/>
      <c r="B3" s="196"/>
      <c r="C3" s="197"/>
      <c r="D3" s="198"/>
      <c r="E3" s="218"/>
      <c r="F3" s="192"/>
      <c r="G3" s="219"/>
      <c r="H3" s="202"/>
      <c r="I3" s="220"/>
      <c r="J3" s="220"/>
      <c r="K3" s="220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92"/>
      <c r="Y3" s="209"/>
      <c r="Z3" s="212"/>
      <c r="AA3" s="202"/>
      <c r="AB3" s="215"/>
      <c r="AC3" s="204"/>
      <c r="AD3" s="209"/>
      <c r="AE3" s="223"/>
      <c r="AF3" s="223"/>
    </row>
    <row r="4" spans="1:47" s="2" customFormat="1" ht="28.15" customHeight="1" x14ac:dyDescent="0.25">
      <c r="A4" s="224"/>
      <c r="B4" s="199" t="s">
        <v>180</v>
      </c>
      <c r="C4" s="199" t="s">
        <v>24</v>
      </c>
      <c r="D4" s="199" t="s">
        <v>25</v>
      </c>
      <c r="E4" s="218"/>
      <c r="F4" s="192"/>
      <c r="G4" s="219"/>
      <c r="H4" s="202"/>
      <c r="I4" s="220"/>
      <c r="J4" s="220"/>
      <c r="K4" s="220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92"/>
      <c r="Y4" s="209"/>
      <c r="Z4" s="212"/>
      <c r="AA4" s="202"/>
      <c r="AB4" s="215"/>
      <c r="AC4" s="204"/>
      <c r="AD4" s="209"/>
      <c r="AE4" s="223"/>
      <c r="AF4" s="223"/>
    </row>
    <row r="5" spans="1:47" s="2" customFormat="1" ht="39" customHeight="1" x14ac:dyDescent="0.25">
      <c r="A5" s="224"/>
      <c r="B5" s="200"/>
      <c r="C5" s="200"/>
      <c r="D5" s="200"/>
      <c r="E5" s="218"/>
      <c r="F5" s="192"/>
      <c r="G5" s="219"/>
      <c r="H5" s="203"/>
      <c r="I5" s="220"/>
      <c r="J5" s="220"/>
      <c r="K5" s="220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92"/>
      <c r="Y5" s="210"/>
      <c r="Z5" s="213"/>
      <c r="AA5" s="203"/>
      <c r="AB5" s="216"/>
      <c r="AC5" s="204"/>
      <c r="AD5" s="210"/>
      <c r="AE5" s="223"/>
      <c r="AF5" s="223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21" t="str">
        <f>IF(AC6=0,"ugovor realizovan","ugovor u realizaciji")</f>
        <v>ugovor realizovan</v>
      </c>
      <c r="AF6" s="222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21" t="str">
        <f t="shared" ref="AE7:AE22" si="1">IF(AC7=0,"ugovor realizovan","ugovor u realizaciji")</f>
        <v>ugovor realizovan</v>
      </c>
      <c r="AF7" s="22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21" t="str">
        <f t="shared" si="1"/>
        <v>ugovor u realizaciji</v>
      </c>
      <c r="AF8" s="222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21" t="str">
        <f>IF(AC9=0,"ugovor AH10realizovan","ugovor u realizaciji")</f>
        <v>ugovor u realizaciji</v>
      </c>
      <c r="AF9" s="222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21" t="str">
        <f t="shared" si="1"/>
        <v>ugovor u realizaciji</v>
      </c>
      <c r="AF10" s="222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21" t="str">
        <f t="shared" si="1"/>
        <v>ugovor u realizaciji</v>
      </c>
      <c r="AF11" s="222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21" t="str">
        <f t="shared" si="1"/>
        <v>ugovor u realizaciji</v>
      </c>
      <c r="AF12" s="222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21" t="str">
        <f t="shared" si="1"/>
        <v>ugovor realizovan</v>
      </c>
      <c r="AF13" s="222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21" t="str">
        <f t="shared" si="1"/>
        <v>ugovor realizovan</v>
      </c>
      <c r="AF14" s="222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21" t="str">
        <f t="shared" si="1"/>
        <v>ugovor realizovan</v>
      </c>
      <c r="AF15" s="222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21" t="str">
        <f>IF(AC16=0,"ugovor realizovan","ugovor u realizaciji")</f>
        <v>ugovor u realizaciji</v>
      </c>
      <c r="AF16" s="222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21" t="str">
        <f t="shared" si="1"/>
        <v>ugovor u realizaciji</v>
      </c>
      <c r="AF17" s="222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21" t="str">
        <f t="shared" si="1"/>
        <v>ugovor u realizaciji</v>
      </c>
      <c r="AF18" s="222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21" t="str">
        <f t="shared" si="1"/>
        <v>ugovor u realizaciji</v>
      </c>
      <c r="AF19" s="222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21" t="str">
        <f t="shared" si="1"/>
        <v>ugovor realizovan</v>
      </c>
      <c r="AF20" s="222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21" t="str">
        <f t="shared" si="1"/>
        <v>ugovor u realizaciji</v>
      </c>
      <c r="AF21" s="222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21" t="str">
        <f t="shared" si="1"/>
        <v>ugovor realizovan</v>
      </c>
      <c r="AF22" s="222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25" t="s">
        <v>292</v>
      </c>
      <c r="AF23" s="226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21"/>
      <c r="AF34" s="222"/>
    </row>
    <row r="35" spans="1:48" s="9" customFormat="1" ht="39.75" customHeight="1" x14ac:dyDescent="0.25">
      <c r="A35" s="206"/>
      <c r="B35" s="207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21"/>
      <c r="AF35" s="222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4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6"/>
  <sheetViews>
    <sheetView topLeftCell="D10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4" t="s">
        <v>0</v>
      </c>
      <c r="B2" s="193" t="s">
        <v>1</v>
      </c>
      <c r="C2" s="194"/>
      <c r="D2" s="195"/>
      <c r="E2" s="218" t="s">
        <v>424</v>
      </c>
      <c r="F2" s="192" t="s">
        <v>3</v>
      </c>
      <c r="G2" s="219" t="s">
        <v>179</v>
      </c>
      <c r="H2" s="201" t="s">
        <v>29</v>
      </c>
      <c r="I2" s="220" t="s">
        <v>425</v>
      </c>
      <c r="J2" s="220" t="s">
        <v>426</v>
      </c>
      <c r="K2" s="220" t="s">
        <v>185</v>
      </c>
      <c r="L2" s="192" t="s">
        <v>284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223" t="s">
        <v>419</v>
      </c>
      <c r="Y2" s="208" t="s">
        <v>181</v>
      </c>
      <c r="Z2" s="211" t="s">
        <v>182</v>
      </c>
      <c r="AA2" s="201" t="s">
        <v>183</v>
      </c>
      <c r="AB2" s="214" t="s">
        <v>186</v>
      </c>
      <c r="AC2" s="204" t="s">
        <v>6</v>
      </c>
      <c r="AD2" s="208" t="s">
        <v>184</v>
      </c>
      <c r="AE2" s="223" t="s">
        <v>23</v>
      </c>
      <c r="AF2" s="223"/>
    </row>
    <row r="3" spans="1:47" s="2" customFormat="1" ht="28.15" customHeight="1" x14ac:dyDescent="0.25">
      <c r="A3" s="224"/>
      <c r="B3" s="196"/>
      <c r="C3" s="197"/>
      <c r="D3" s="198"/>
      <c r="E3" s="218"/>
      <c r="F3" s="192"/>
      <c r="G3" s="219"/>
      <c r="H3" s="202"/>
      <c r="I3" s="220"/>
      <c r="J3" s="220"/>
      <c r="K3" s="220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3"/>
      <c r="Y3" s="209"/>
      <c r="Z3" s="212"/>
      <c r="AA3" s="202"/>
      <c r="AB3" s="215"/>
      <c r="AC3" s="204"/>
      <c r="AD3" s="209"/>
      <c r="AE3" s="223"/>
      <c r="AF3" s="223"/>
    </row>
    <row r="4" spans="1:47" s="2" customFormat="1" ht="28.15" customHeight="1" x14ac:dyDescent="0.25">
      <c r="A4" s="224"/>
      <c r="B4" s="233" t="s">
        <v>180</v>
      </c>
      <c r="C4" s="199" t="s">
        <v>24</v>
      </c>
      <c r="D4" s="199" t="s">
        <v>25</v>
      </c>
      <c r="E4" s="218"/>
      <c r="F4" s="192"/>
      <c r="G4" s="219"/>
      <c r="H4" s="202"/>
      <c r="I4" s="220"/>
      <c r="J4" s="220"/>
      <c r="K4" s="220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3"/>
      <c r="Y4" s="209"/>
      <c r="Z4" s="212"/>
      <c r="AA4" s="202"/>
      <c r="AB4" s="215"/>
      <c r="AC4" s="204"/>
      <c r="AD4" s="209"/>
      <c r="AE4" s="223"/>
      <c r="AF4" s="223"/>
    </row>
    <row r="5" spans="1:47" s="2" customFormat="1" ht="39" customHeight="1" x14ac:dyDescent="0.25">
      <c r="A5" s="224"/>
      <c r="B5" s="234"/>
      <c r="C5" s="200"/>
      <c r="D5" s="200"/>
      <c r="E5" s="218"/>
      <c r="F5" s="192"/>
      <c r="G5" s="219"/>
      <c r="H5" s="203"/>
      <c r="I5" s="220"/>
      <c r="J5" s="220"/>
      <c r="K5" s="220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3"/>
      <c r="Y5" s="210"/>
      <c r="Z5" s="213"/>
      <c r="AA5" s="203"/>
      <c r="AB5" s="216"/>
      <c r="AC5" s="204"/>
      <c r="AD5" s="210"/>
      <c r="AE5" s="223"/>
      <c r="AF5" s="223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27" t="s">
        <v>350</v>
      </c>
      <c r="AF6" s="228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21" t="str">
        <f t="shared" ref="AE7:AE19" si="0">IF(AC7=0,"ugovor realizovan","ugovor u realizaciji")</f>
        <v>ugovor realizovan</v>
      </c>
      <c r="AF7" s="22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27" t="s">
        <v>412</v>
      </c>
      <c r="AF8" s="228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21" t="s">
        <v>413</v>
      </c>
      <c r="AF9" s="222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27" t="s">
        <v>475</v>
      </c>
      <c r="AF10" s="22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29" t="s">
        <v>350</v>
      </c>
      <c r="AF11" s="230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31" t="s">
        <v>508</v>
      </c>
      <c r="AF12" s="23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29" t="str">
        <f t="shared" si="0"/>
        <v>ugovor u realizaciji</v>
      </c>
      <c r="AF13" s="230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27" t="s">
        <v>437</v>
      </c>
      <c r="AF14" s="228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29" t="str">
        <f t="shared" si="0"/>
        <v>ugovor u realizaciji</v>
      </c>
      <c r="AF15" s="230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27" t="str">
        <f>IF(AC16=0,"ugovor realizovan","ugovor u realizaciji")</f>
        <v>ugovor realizovan</v>
      </c>
      <c r="AF16" s="228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29" t="str">
        <f>IF(AC17=0,"ugovor realizovan","ugovor u realizaciji")</f>
        <v>ugovor u realizaciji</v>
      </c>
      <c r="AF17" s="230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27" t="str">
        <f t="shared" si="0"/>
        <v>ugovor u realizaciji</v>
      </c>
      <c r="AF18" s="228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21" t="str">
        <f t="shared" si="0"/>
        <v>ugovor realizovan</v>
      </c>
      <c r="AF19" s="222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27" t="s">
        <v>350</v>
      </c>
      <c r="AF20" s="228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21" t="s">
        <v>590</v>
      </c>
      <c r="AF21" s="222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27" t="str">
        <f>IF(AC22=0,"ugovor realizovan","ugovor u realizaciji")</f>
        <v>ugovor u realizaciji</v>
      </c>
      <c r="AF22" s="228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21" t="str">
        <f>IF(AC23=0,"ugovor realizovan","ugovor u realizaciji")</f>
        <v>ugovor u realizaciji</v>
      </c>
      <c r="AF23" s="222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27" t="s">
        <v>292</v>
      </c>
      <c r="AF24" s="228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27" t="s">
        <v>292</v>
      </c>
      <c r="AF26" s="228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21" t="s">
        <v>292</v>
      </c>
      <c r="AF31" s="222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06" t="s">
        <v>582</v>
      </c>
      <c r="B65" s="207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21"/>
      <c r="AF65" s="222"/>
    </row>
    <row r="66" spans="1:32" ht="28.15" customHeight="1" x14ac:dyDescent="0.25">
      <c r="J66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65">
    <cfRule type="cellIs" dxfId="3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2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5"/>
  <sheetViews>
    <sheetView tabSelected="1" topLeftCell="J30" zoomScale="60" zoomScaleNormal="60" workbookViewId="0">
      <selection activeCell="AB82" sqref="AB82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4" t="s">
        <v>0</v>
      </c>
      <c r="B2" s="193" t="s">
        <v>1</v>
      </c>
      <c r="C2" s="194"/>
      <c r="D2" s="195"/>
      <c r="E2" s="218" t="s">
        <v>424</v>
      </c>
      <c r="F2" s="192" t="s">
        <v>3</v>
      </c>
      <c r="G2" s="219" t="s">
        <v>179</v>
      </c>
      <c r="H2" s="201" t="s">
        <v>29</v>
      </c>
      <c r="I2" s="220" t="s">
        <v>425</v>
      </c>
      <c r="J2" s="220" t="s">
        <v>426</v>
      </c>
      <c r="K2" s="220" t="s">
        <v>185</v>
      </c>
      <c r="L2" s="192" t="s">
        <v>602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223" t="s">
        <v>603</v>
      </c>
      <c r="Y2" s="208" t="s">
        <v>181</v>
      </c>
      <c r="Z2" s="211" t="s">
        <v>182</v>
      </c>
      <c r="AA2" s="201" t="s">
        <v>183</v>
      </c>
      <c r="AB2" s="214" t="s">
        <v>186</v>
      </c>
      <c r="AC2" s="204" t="s">
        <v>6</v>
      </c>
      <c r="AD2" s="208" t="s">
        <v>184</v>
      </c>
      <c r="AE2" s="223" t="s">
        <v>23</v>
      </c>
      <c r="AF2" s="223"/>
    </row>
    <row r="3" spans="1:47" s="2" customFormat="1" ht="28.15" customHeight="1" x14ac:dyDescent="0.25">
      <c r="A3" s="224"/>
      <c r="B3" s="196"/>
      <c r="C3" s="197"/>
      <c r="D3" s="198"/>
      <c r="E3" s="218"/>
      <c r="F3" s="192"/>
      <c r="G3" s="219"/>
      <c r="H3" s="202"/>
      <c r="I3" s="220"/>
      <c r="J3" s="220"/>
      <c r="K3" s="220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3"/>
      <c r="Y3" s="209"/>
      <c r="Z3" s="212"/>
      <c r="AA3" s="202"/>
      <c r="AB3" s="215"/>
      <c r="AC3" s="204"/>
      <c r="AD3" s="209"/>
      <c r="AE3" s="223"/>
      <c r="AF3" s="223"/>
    </row>
    <row r="4" spans="1:47" s="2" customFormat="1" ht="28.15" customHeight="1" x14ac:dyDescent="0.25">
      <c r="A4" s="224"/>
      <c r="B4" s="233" t="s">
        <v>180</v>
      </c>
      <c r="C4" s="199" t="s">
        <v>24</v>
      </c>
      <c r="D4" s="199" t="s">
        <v>25</v>
      </c>
      <c r="E4" s="218"/>
      <c r="F4" s="192"/>
      <c r="G4" s="219"/>
      <c r="H4" s="202"/>
      <c r="I4" s="220"/>
      <c r="J4" s="220"/>
      <c r="K4" s="220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3"/>
      <c r="Y4" s="209"/>
      <c r="Z4" s="212"/>
      <c r="AA4" s="202"/>
      <c r="AB4" s="215"/>
      <c r="AC4" s="204"/>
      <c r="AD4" s="209"/>
      <c r="AE4" s="223"/>
      <c r="AF4" s="223"/>
    </row>
    <row r="5" spans="1:47" s="2" customFormat="1" ht="39" customHeight="1" x14ac:dyDescent="0.25">
      <c r="A5" s="224"/>
      <c r="B5" s="234"/>
      <c r="C5" s="200"/>
      <c r="D5" s="200"/>
      <c r="E5" s="218"/>
      <c r="F5" s="192"/>
      <c r="G5" s="219"/>
      <c r="H5" s="203"/>
      <c r="I5" s="220"/>
      <c r="J5" s="220"/>
      <c r="K5" s="220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3"/>
      <c r="Y5" s="210"/>
      <c r="Z5" s="213"/>
      <c r="AA5" s="203"/>
      <c r="AB5" s="216"/>
      <c r="AC5" s="204"/>
      <c r="AD5" s="210"/>
      <c r="AE5" s="223"/>
      <c r="AF5" s="223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27" t="str">
        <f>IF(AC6=0,"ugovor realizovan","ugovor u realizaciji")</f>
        <v>ugovor realizovan</v>
      </c>
      <c r="AF6" s="228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29" t="s">
        <v>350</v>
      </c>
      <c r="AF7" s="230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27" t="s">
        <v>670</v>
      </c>
      <c r="AF8" s="228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29" t="s">
        <v>610</v>
      </c>
      <c r="AF9" s="230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27" t="s">
        <v>610</v>
      </c>
      <c r="AF10" s="22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35" t="s">
        <v>350</v>
      </c>
      <c r="AF12" s="236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29" t="s">
        <v>642</v>
      </c>
      <c r="AF15" s="230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29" t="s">
        <v>717</v>
      </c>
      <c r="AF17" s="230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21" t="s">
        <v>717</v>
      </c>
      <c r="AF19" s="222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27" t="s">
        <v>718</v>
      </c>
      <c r="AF20" s="228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119">
        <v>3396</v>
      </c>
      <c r="R21" s="116"/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472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27" t="s">
        <v>495</v>
      </c>
      <c r="AF22" s="228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221" t="s">
        <v>784</v>
      </c>
      <c r="AF23" s="222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27" t="s">
        <v>479</v>
      </c>
      <c r="AF24" s="228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221" t="s">
        <v>479</v>
      </c>
      <c r="AF31" s="222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>
        <v>245</v>
      </c>
      <c r="M32" s="47"/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11154</v>
      </c>
      <c r="AC32" s="42">
        <v>846</v>
      </c>
      <c r="AD32" s="42"/>
      <c r="AE32" s="142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/>
      <c r="X34" s="22"/>
      <c r="Y34" s="22"/>
      <c r="Z34" s="22"/>
      <c r="AA34" s="57"/>
      <c r="AB34" s="42">
        <v>1894.61</v>
      </c>
      <c r="AC34" s="42">
        <v>2812.48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6">
        <v>554.04999999999995</v>
      </c>
      <c r="X35" s="117"/>
      <c r="Y35" s="117"/>
      <c r="Z35" s="117"/>
      <c r="AA35" s="118"/>
      <c r="AB35" s="119">
        <v>4893.6400000000003</v>
      </c>
      <c r="AC35" s="119">
        <v>1106.3599999999999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/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1170</v>
      </c>
      <c r="AC41" s="119">
        <v>130</v>
      </c>
      <c r="AD41" s="119"/>
      <c r="AE41" s="144" t="s">
        <v>479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/>
      <c r="X44" s="22"/>
      <c r="Y44" s="22"/>
      <c r="Z44" s="22"/>
      <c r="AA44" s="59"/>
      <c r="AB44" s="42">
        <v>1171.48</v>
      </c>
      <c r="AC44" s="42">
        <v>227.87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541</v>
      </c>
      <c r="X45" s="117"/>
      <c r="Y45" s="117"/>
      <c r="Z45" s="117"/>
      <c r="AA45" s="126"/>
      <c r="AB45" s="119">
        <v>3198</v>
      </c>
      <c r="AC45" s="119">
        <v>1781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119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4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119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/>
      <c r="X51" s="117"/>
      <c r="Y51" s="117"/>
      <c r="Z51" s="117"/>
      <c r="AA51" s="118"/>
      <c r="AB51" s="119">
        <v>2958.8</v>
      </c>
      <c r="AC51" s="119">
        <v>2990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4700.8599999999997</v>
      </c>
      <c r="X53" s="117"/>
      <c r="Y53" s="117"/>
      <c r="Z53" s="117"/>
      <c r="AA53" s="118"/>
      <c r="AB53" s="119">
        <v>4700.8599999999997</v>
      </c>
      <c r="AC53" s="119">
        <v>5015.1499999999996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42">
        <v>1029.92</v>
      </c>
      <c r="T54" s="42">
        <v>668.52</v>
      </c>
      <c r="U54" s="42">
        <v>823.38</v>
      </c>
      <c r="V54" s="42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1908</v>
      </c>
      <c r="U58" s="47"/>
      <c r="V58" s="42"/>
      <c r="W58" s="47"/>
      <c r="X58" s="22"/>
      <c r="Y58" s="22"/>
      <c r="Z58" s="22"/>
      <c r="AA58" s="57"/>
      <c r="AB58" s="42">
        <v>1908</v>
      </c>
      <c r="AC58" s="42">
        <v>4007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1122.3</v>
      </c>
      <c r="X59" s="117"/>
      <c r="Y59" s="117"/>
      <c r="Z59" s="117"/>
      <c r="AA59" s="126"/>
      <c r="AB59" s="119">
        <v>3304.97</v>
      </c>
      <c r="AC59" s="119">
        <v>1695.03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>
        <v>391.37</v>
      </c>
      <c r="V60" s="103">
        <v>489.36</v>
      </c>
      <c r="W60" s="104">
        <v>1246.1199999999999</v>
      </c>
      <c r="X60" s="105"/>
      <c r="Y60" s="105"/>
      <c r="Z60" s="105"/>
      <c r="AA60" s="106"/>
      <c r="AB60" s="104">
        <v>2126.85</v>
      </c>
      <c r="AC60" s="104">
        <v>34992.42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383.54</v>
      </c>
      <c r="V61" s="135">
        <v>146.47999999999999</v>
      </c>
      <c r="W61" s="135">
        <v>4380.93</v>
      </c>
      <c r="X61" s="176"/>
      <c r="Y61" s="176"/>
      <c r="Z61" s="176"/>
      <c r="AA61" s="177"/>
      <c r="AB61" s="135">
        <v>7989.74</v>
      </c>
      <c r="AC61" s="135">
        <v>7011.26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38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1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9"/>
      <c r="X71" s="117"/>
      <c r="Y71" s="117"/>
      <c r="Z71" s="117"/>
      <c r="AA71" s="126"/>
      <c r="AB71" s="119">
        <v>0</v>
      </c>
      <c r="AC71" s="119">
        <v>5000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/>
      <c r="X72" s="22"/>
      <c r="Y72" s="22"/>
      <c r="Z72" s="20"/>
      <c r="AA72" s="57"/>
      <c r="AB72" s="42">
        <v>805.2</v>
      </c>
      <c r="AC72" s="42">
        <v>3623.9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811</v>
      </c>
      <c r="C74" s="129">
        <v>4200162210002</v>
      </c>
      <c r="D74" s="173"/>
      <c r="E74" s="130" t="s">
        <v>812</v>
      </c>
      <c r="F74" s="130"/>
      <c r="G74" s="174" t="s">
        <v>814</v>
      </c>
      <c r="H74" s="174" t="s">
        <v>813</v>
      </c>
      <c r="I74" s="132" t="s">
        <v>815</v>
      </c>
      <c r="J74" s="132" t="s">
        <v>743</v>
      </c>
      <c r="K74" s="133" t="s">
        <v>816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14" t="s">
        <v>817</v>
      </c>
      <c r="F75" s="114"/>
      <c r="G75" s="147" t="s">
        <v>818</v>
      </c>
      <c r="H75" s="147" t="s">
        <v>813</v>
      </c>
      <c r="I75" s="124">
        <v>45093</v>
      </c>
      <c r="J75" s="124">
        <v>45459</v>
      </c>
      <c r="K75" s="115" t="s">
        <v>819</v>
      </c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9"/>
      <c r="X75" s="117"/>
      <c r="Y75" s="117"/>
      <c r="Z75" s="117"/>
      <c r="AA75" s="126"/>
      <c r="AB75" s="119">
        <v>0</v>
      </c>
      <c r="AC75" s="119">
        <v>4701.01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820</v>
      </c>
      <c r="C76" s="95">
        <v>4201418320001</v>
      </c>
      <c r="D76" s="48"/>
      <c r="E76" s="30" t="s">
        <v>822</v>
      </c>
      <c r="F76" s="30"/>
      <c r="G76" s="30" t="s">
        <v>821</v>
      </c>
      <c r="H76" s="30" t="s">
        <v>149</v>
      </c>
      <c r="I76" s="32">
        <v>45273</v>
      </c>
      <c r="J76" s="32">
        <v>45639</v>
      </c>
      <c r="K76" s="43" t="s">
        <v>823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30" t="s">
        <v>825</v>
      </c>
      <c r="F77" s="30"/>
      <c r="G77" s="30" t="s">
        <v>824</v>
      </c>
      <c r="H77" s="30" t="s">
        <v>149</v>
      </c>
      <c r="I77" s="32">
        <v>45277</v>
      </c>
      <c r="J77" s="32">
        <v>45643</v>
      </c>
      <c r="K77" s="43" t="s">
        <v>826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34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827</v>
      </c>
      <c r="C78" s="95">
        <v>404267010003</v>
      </c>
      <c r="D78" s="48"/>
      <c r="E78" s="30" t="s">
        <v>828</v>
      </c>
      <c r="F78" s="30"/>
      <c r="G78" s="30" t="s">
        <v>829</v>
      </c>
      <c r="H78" s="30" t="s">
        <v>30</v>
      </c>
      <c r="I78" s="32">
        <v>45261</v>
      </c>
      <c r="J78" s="32">
        <v>45627</v>
      </c>
      <c r="K78" s="43" t="s">
        <v>830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34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831</v>
      </c>
      <c r="C79" s="95">
        <v>4201052670004</v>
      </c>
      <c r="D79" s="48"/>
      <c r="E79" s="30" t="s">
        <v>832</v>
      </c>
      <c r="F79" s="30"/>
      <c r="G79" s="30" t="s">
        <v>833</v>
      </c>
      <c r="H79" s="30" t="s">
        <v>30</v>
      </c>
      <c r="I79" s="32">
        <v>45278</v>
      </c>
      <c r="J79" s="32">
        <v>45644</v>
      </c>
      <c r="K79" s="43" t="s">
        <v>834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34"/>
      <c r="X79" s="21"/>
      <c r="Y79" s="21"/>
      <c r="Z79" s="21"/>
      <c r="AA79" s="58"/>
      <c r="AB79" s="34">
        <v>0</v>
      </c>
      <c r="AC79" s="34">
        <v>3400</v>
      </c>
      <c r="AD79" s="34"/>
      <c r="AE79" s="178" t="s">
        <v>479</v>
      </c>
      <c r="AF79" s="84"/>
    </row>
    <row r="80" spans="1:32" s="1" customFormat="1" ht="57.6" customHeight="1" x14ac:dyDescent="0.25">
      <c r="A80" s="189">
        <v>75</v>
      </c>
      <c r="B80" s="190" t="s">
        <v>835</v>
      </c>
      <c r="C80" s="95">
        <v>4201052670004</v>
      </c>
      <c r="D80" s="48"/>
      <c r="E80" s="30" t="s">
        <v>836</v>
      </c>
      <c r="F80" s="30"/>
      <c r="G80" s="30" t="s">
        <v>837</v>
      </c>
      <c r="H80" s="30" t="s">
        <v>30</v>
      </c>
      <c r="I80" s="32">
        <v>45274</v>
      </c>
      <c r="J80" s="32">
        <v>45640</v>
      </c>
      <c r="K80" s="43" t="s">
        <v>838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842</v>
      </c>
      <c r="C81" s="95">
        <v>4227173320042</v>
      </c>
      <c r="D81" s="48"/>
      <c r="E81" s="30" t="s">
        <v>839</v>
      </c>
      <c r="F81" s="30"/>
      <c r="G81" s="30" t="s">
        <v>840</v>
      </c>
      <c r="H81" s="30" t="s">
        <v>149</v>
      </c>
      <c r="I81" s="32">
        <v>45287</v>
      </c>
      <c r="J81" s="32">
        <v>45653</v>
      </c>
      <c r="K81" s="43" t="s">
        <v>841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843</v>
      </c>
      <c r="C82" s="95">
        <v>4200111220003</v>
      </c>
      <c r="D82" s="48"/>
      <c r="E82" s="30" t="s">
        <v>844</v>
      </c>
      <c r="F82" s="30"/>
      <c r="G82" s="30" t="s">
        <v>845</v>
      </c>
      <c r="H82" s="30" t="s">
        <v>149</v>
      </c>
      <c r="I82" s="32">
        <v>45260</v>
      </c>
      <c r="J82" s="32">
        <v>45260</v>
      </c>
      <c r="K82" s="43" t="s">
        <v>846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/>
      <c r="B83" s="190"/>
      <c r="C83" s="95"/>
      <c r="D83" s="48"/>
      <c r="E83" s="30"/>
      <c r="F83" s="30"/>
      <c r="G83" s="30"/>
      <c r="H83" s="30"/>
      <c r="I83" s="32"/>
      <c r="J83" s="32"/>
      <c r="K83" s="43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/>
      <c r="AD83" s="34"/>
      <c r="AE83" s="178"/>
      <c r="AF83" s="84"/>
    </row>
    <row r="84" spans="1:32" s="9" customFormat="1" ht="39.75" customHeight="1" x14ac:dyDescent="0.25">
      <c r="A84" s="206" t="s">
        <v>810</v>
      </c>
      <c r="B84" s="207"/>
      <c r="C84" s="188"/>
      <c r="D84" s="49"/>
      <c r="E84" s="49"/>
      <c r="F84" s="50"/>
      <c r="G84" s="50"/>
      <c r="H84" s="50"/>
      <c r="I84" s="50"/>
      <c r="J84" s="50" t="s">
        <v>509</v>
      </c>
      <c r="K84" s="51">
        <f>SUM(L84:W84)</f>
        <v>263430.73000000004</v>
      </c>
      <c r="L84" s="51">
        <f>SUM(L6:L76)</f>
        <v>6597.1399999999994</v>
      </c>
      <c r="M84" s="51">
        <f t="shared" ref="M84:X84" si="0">SUM(M6:M76)</f>
        <v>62144.4</v>
      </c>
      <c r="N84" s="51">
        <f t="shared" si="0"/>
        <v>22377.18</v>
      </c>
      <c r="O84" s="51">
        <f t="shared" si="0"/>
        <v>11299.71</v>
      </c>
      <c r="P84" s="51">
        <f t="shared" si="0"/>
        <v>12228.460000000001</v>
      </c>
      <c r="Q84" s="51">
        <f t="shared" si="0"/>
        <v>8665.6400000000012</v>
      </c>
      <c r="R84" s="51">
        <f t="shared" si="0"/>
        <v>10875.63</v>
      </c>
      <c r="S84" s="51">
        <f t="shared" si="0"/>
        <v>26199.94</v>
      </c>
      <c r="T84" s="51">
        <f t="shared" si="0"/>
        <v>17775.519999999997</v>
      </c>
      <c r="U84" s="51">
        <f t="shared" si="0"/>
        <v>57028.520000000004</v>
      </c>
      <c r="V84" s="51">
        <f t="shared" si="0"/>
        <v>7958.9699999999984</v>
      </c>
      <c r="W84" s="51">
        <f t="shared" si="0"/>
        <v>20279.62</v>
      </c>
      <c r="X84" s="51">
        <f t="shared" si="0"/>
        <v>0</v>
      </c>
      <c r="Y84" s="51"/>
      <c r="Z84" s="51"/>
      <c r="AA84" s="50"/>
      <c r="AB84" s="51"/>
      <c r="AC84" s="51"/>
      <c r="AD84" s="51"/>
      <c r="AE84" s="221"/>
      <c r="AF84" s="222"/>
    </row>
    <row r="85" spans="1:32" ht="28.15" customHeight="1" x14ac:dyDescent="0.25">
      <c r="J85" s="3"/>
    </row>
  </sheetData>
  <mergeCells count="37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8:AF8"/>
    <mergeCell ref="AE9:AF9"/>
    <mergeCell ref="AE24:AF24"/>
    <mergeCell ref="AE31:AF31"/>
    <mergeCell ref="A84:B84"/>
    <mergeCell ref="AE84:AF84"/>
    <mergeCell ref="AE10:AF10"/>
    <mergeCell ref="AE23:AF23"/>
    <mergeCell ref="AE12:AF12"/>
    <mergeCell ref="AE15:AF15"/>
    <mergeCell ref="AE17:AF17"/>
    <mergeCell ref="AE19:AF19"/>
    <mergeCell ref="AE20:AF20"/>
    <mergeCell ref="AE22:AF22"/>
  </mergeCells>
  <conditionalFormatting sqref="AE6:AE84">
    <cfRule type="cellIs" dxfId="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Realizacija 2020</vt:lpstr>
      <vt:lpstr>Realizacija 2021-</vt:lpstr>
      <vt:lpstr>2022</vt:lpstr>
      <vt:lpstr>2023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2024-04-29T12:04:15Z</dcterms:modified>
</cp:coreProperties>
</file>