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7590"/>
  </bookViews>
  <sheets>
    <sheet name="Obrazac real_novembar (2)" sheetId="9" r:id="rId1"/>
    <sheet name="Sheet3" sheetId="3" r:id="rId2"/>
    <sheet name="Compatibility Report" sheetId="5" r:id="rId3"/>
  </sheets>
  <calcPr calcId="144525"/>
</workbook>
</file>

<file path=xl/calcChain.xml><?xml version="1.0" encoding="utf-8"?>
<calcChain xmlns="http://schemas.openxmlformats.org/spreadsheetml/2006/main">
  <c r="AJ13" i="9" l="1"/>
  <c r="AJ6" i="9"/>
  <c r="AJ7" i="9"/>
  <c r="AJ8" i="9"/>
  <c r="AJ9" i="9"/>
  <c r="AJ10" i="9"/>
  <c r="AJ11" i="9"/>
  <c r="AJ12" i="9"/>
  <c r="I54" i="9" l="1"/>
  <c r="J54" i="9"/>
  <c r="K54" i="9"/>
  <c r="L54" i="9"/>
  <c r="M54" i="9"/>
  <c r="N54" i="9"/>
  <c r="O54" i="9"/>
  <c r="P54" i="9"/>
  <c r="Q54" i="9"/>
  <c r="R54" i="9"/>
  <c r="S54" i="9"/>
  <c r="T54" i="9"/>
  <c r="V54" i="9"/>
  <c r="W54" i="9"/>
  <c r="X54" i="9"/>
  <c r="Y54" i="9"/>
  <c r="Z54" i="9"/>
  <c r="AA54" i="9"/>
  <c r="AB54" i="9"/>
  <c r="AC54" i="9"/>
  <c r="AD54" i="9"/>
  <c r="AE54" i="9"/>
  <c r="AF54" i="9"/>
  <c r="AG54" i="9"/>
  <c r="H54" i="9"/>
  <c r="U7" i="9"/>
  <c r="U8" i="9"/>
  <c r="AH8" i="9" s="1"/>
  <c r="AI8" i="9" s="1"/>
  <c r="U9" i="9"/>
  <c r="AH9" i="9" s="1"/>
  <c r="U10" i="9"/>
  <c r="AH10" i="9" s="1"/>
  <c r="AI10" i="9" s="1"/>
  <c r="U11" i="9"/>
  <c r="U12" i="9"/>
  <c r="AH12" i="9" s="1"/>
  <c r="AI12" i="9" s="1"/>
  <c r="U13" i="9"/>
  <c r="AH13" i="9" s="1"/>
  <c r="U14" i="9"/>
  <c r="AH14" i="9" s="1"/>
  <c r="AI14" i="9" s="1"/>
  <c r="U15" i="9"/>
  <c r="U16" i="9"/>
  <c r="AH16" i="9" s="1"/>
  <c r="AI16" i="9" s="1"/>
  <c r="U17" i="9"/>
  <c r="AH17" i="9" s="1"/>
  <c r="U18" i="9"/>
  <c r="AH18" i="9" s="1"/>
  <c r="AI18" i="9" s="1"/>
  <c r="U19" i="9"/>
  <c r="U20" i="9"/>
  <c r="AH20" i="9" s="1"/>
  <c r="AI20" i="9" s="1"/>
  <c r="U21" i="9"/>
  <c r="AH21" i="9" s="1"/>
  <c r="AI21" i="9" s="1"/>
  <c r="U22" i="9"/>
  <c r="AH22" i="9" s="1"/>
  <c r="AI22" i="9" s="1"/>
  <c r="U23" i="9"/>
  <c r="AH23" i="9" s="1"/>
  <c r="AI23" i="9" s="1"/>
  <c r="U24" i="9"/>
  <c r="AH24" i="9" s="1"/>
  <c r="AI24" i="9" s="1"/>
  <c r="U25" i="9"/>
  <c r="AH25" i="9" s="1"/>
  <c r="AI25" i="9" s="1"/>
  <c r="U26" i="9"/>
  <c r="AH26" i="9" s="1"/>
  <c r="AI26" i="9" s="1"/>
  <c r="U27" i="9"/>
  <c r="AH27" i="9" s="1"/>
  <c r="AI27" i="9" s="1"/>
  <c r="U28" i="9"/>
  <c r="AH28" i="9" s="1"/>
  <c r="AI28" i="9" s="1"/>
  <c r="U29" i="9"/>
  <c r="AH29" i="9" s="1"/>
  <c r="AI29" i="9" s="1"/>
  <c r="U30" i="9"/>
  <c r="AH30" i="9" s="1"/>
  <c r="AI30" i="9" s="1"/>
  <c r="U31" i="9"/>
  <c r="AH31" i="9" s="1"/>
  <c r="AI31" i="9" s="1"/>
  <c r="U32" i="9"/>
  <c r="AH32" i="9" s="1"/>
  <c r="AI32" i="9" s="1"/>
  <c r="U33" i="9"/>
  <c r="AH33" i="9" s="1"/>
  <c r="AI33" i="9" s="1"/>
  <c r="U34" i="9"/>
  <c r="AH34" i="9" s="1"/>
  <c r="AI34" i="9" s="1"/>
  <c r="U35" i="9"/>
  <c r="U36" i="9"/>
  <c r="AH36" i="9" s="1"/>
  <c r="AI36" i="9" s="1"/>
  <c r="U37" i="9"/>
  <c r="AH37" i="9" s="1"/>
  <c r="U38" i="9"/>
  <c r="AH38" i="9" s="1"/>
  <c r="AI38" i="9" s="1"/>
  <c r="U39" i="9"/>
  <c r="AH39" i="9" s="1"/>
  <c r="AI39" i="9" s="1"/>
  <c r="U40" i="9"/>
  <c r="AH40" i="9" s="1"/>
  <c r="AI40" i="9" s="1"/>
  <c r="U41" i="9"/>
  <c r="AH41" i="9" s="1"/>
  <c r="U42" i="9"/>
  <c r="AH42" i="9" s="1"/>
  <c r="AI42" i="9" s="1"/>
  <c r="U43" i="9"/>
  <c r="AH43" i="9" s="1"/>
  <c r="AI43" i="9" s="1"/>
  <c r="U44" i="9"/>
  <c r="AH44" i="9" s="1"/>
  <c r="AI44" i="9" s="1"/>
  <c r="U45" i="9"/>
  <c r="AH45" i="9" s="1"/>
  <c r="U46" i="9"/>
  <c r="AH46" i="9" s="1"/>
  <c r="AI46" i="9" s="1"/>
  <c r="U47" i="9"/>
  <c r="AH47" i="9" s="1"/>
  <c r="AI47" i="9" s="1"/>
  <c r="U48" i="9"/>
  <c r="AH48" i="9" s="1"/>
  <c r="AI48" i="9" s="1"/>
  <c r="U49" i="9"/>
  <c r="AH49" i="9" s="1"/>
  <c r="U50" i="9"/>
  <c r="AH50" i="9" s="1"/>
  <c r="AI50" i="9" s="1"/>
  <c r="U51" i="9"/>
  <c r="AH51" i="9" s="1"/>
  <c r="AI51" i="9" s="1"/>
  <c r="U52" i="9"/>
  <c r="AH52" i="9" s="1"/>
  <c r="AI52" i="9" s="1"/>
  <c r="U53" i="9"/>
  <c r="AH53" i="9" s="1"/>
  <c r="U6" i="9"/>
  <c r="AH6" i="9" s="1"/>
  <c r="AJ14" i="9"/>
  <c r="AJ15" i="9"/>
  <c r="AJ16" i="9"/>
  <c r="AJ17" i="9"/>
  <c r="AJ18" i="9"/>
  <c r="AJ19" i="9"/>
  <c r="AJ20" i="9"/>
  <c r="AJ21" i="9"/>
  <c r="AJ22" i="9"/>
  <c r="AJ23" i="9"/>
  <c r="AJ24" i="9"/>
  <c r="AJ25" i="9"/>
  <c r="AJ26" i="9"/>
  <c r="AJ27" i="9"/>
  <c r="AJ28" i="9"/>
  <c r="AJ29" i="9"/>
  <c r="AJ30" i="9"/>
  <c r="AJ31" i="9"/>
  <c r="AJ32" i="9"/>
  <c r="AJ33" i="9"/>
  <c r="AJ34" i="9"/>
  <c r="AJ35" i="9"/>
  <c r="AJ36" i="9"/>
  <c r="AJ37" i="9"/>
  <c r="AJ38" i="9"/>
  <c r="AJ39" i="9"/>
  <c r="AJ40" i="9"/>
  <c r="AJ41" i="9"/>
  <c r="AJ42" i="9"/>
  <c r="AJ43" i="9"/>
  <c r="AJ44" i="9"/>
  <c r="AJ45" i="9"/>
  <c r="AJ46" i="9"/>
  <c r="AJ47" i="9"/>
  <c r="AJ48" i="9"/>
  <c r="AJ49" i="9"/>
  <c r="AJ50" i="9"/>
  <c r="AJ51" i="9"/>
  <c r="AJ52" i="9"/>
  <c r="AJ53" i="9"/>
  <c r="AJ54" i="9"/>
  <c r="A1" i="9"/>
  <c r="AI53" i="9" l="1"/>
  <c r="AI49" i="9"/>
  <c r="AI45" i="9"/>
  <c r="AI41" i="9"/>
  <c r="AI37" i="9"/>
  <c r="AI17" i="9"/>
  <c r="AI13" i="9"/>
  <c r="AI9" i="9"/>
  <c r="AH35" i="9"/>
  <c r="AI35" i="9" s="1"/>
  <c r="AH19" i="9"/>
  <c r="AI19" i="9" s="1"/>
  <c r="AH15" i="9"/>
  <c r="AI15" i="9" s="1"/>
  <c r="AH11" i="9"/>
  <c r="AI11" i="9" s="1"/>
  <c r="AH7" i="9"/>
  <c r="AH54" i="9" s="1"/>
  <c r="AI54" i="9" s="1"/>
  <c r="AI6" i="9"/>
  <c r="U54" i="9"/>
  <c r="AI7" i="9" l="1"/>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alcChain>
</file>

<file path=xl/comments1.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TREBAM OVO KORIGOVATI NA POJEDINAČNE UGOVORE</t>
        </r>
      </text>
    </comment>
  </commentList>
</comments>
</file>

<file path=xl/sharedStrings.xml><?xml version="1.0" encoding="utf-8"?>
<sst xmlns="http://schemas.openxmlformats.org/spreadsheetml/2006/main" count="196" uniqueCount="92">
  <si>
    <t>OBRAZAC PRAĆENJA REALIZACIJE (potpisanih) UGOVORA</t>
  </si>
  <si>
    <t>r.b.</t>
  </si>
  <si>
    <t>Dobavljač</t>
  </si>
  <si>
    <t>opis predmeta nabave ili oznaka JRJN</t>
  </si>
  <si>
    <t>broj obavještenja o dodjeli sa portala JN</t>
  </si>
  <si>
    <t>broj ugovora</t>
  </si>
  <si>
    <t>datum potpisivanja ugovora</t>
  </si>
  <si>
    <t>datum isteka ugovora</t>
  </si>
  <si>
    <t>vrijednost ugovora bez pdv</t>
  </si>
  <si>
    <t>Realizacija ugovora (bez pdv)</t>
  </si>
  <si>
    <t>Preostala vrijednost bez pdv</t>
  </si>
  <si>
    <t>fakt:</t>
  </si>
  <si>
    <t>dat:</t>
  </si>
  <si>
    <t>iznos bez pdv</t>
  </si>
  <si>
    <t>Compatibility Report for pracenje javnih nabavki MIDO 2.xls</t>
  </si>
  <si>
    <t>Run on 20.1.2016 12:36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</si>
  <si>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</si>
  <si>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</si>
  <si>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</si>
  <si>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</si>
  <si>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</si>
  <si>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</si>
  <si>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DSC” Agencija za zaštitu ljudi i imovine d.o.o. Sarajevo</t>
  </si>
  <si>
    <t>„A-steel“ d.o.o. Sarajevo</t>
  </si>
  <si>
    <t>„IDS-ZDRAVA SREDINA“d.o.o. Sarajevo</t>
  </si>
  <si>
    <t xml:space="preserve">„FABRIANO“d.o.o. Sarajevo  </t>
  </si>
  <si>
    <t>„MAHER“ d.o.o. Sarajevo</t>
  </si>
  <si>
    <t>„SARAJEVO OSIGURANJE“ dd Sarajevo</t>
  </si>
  <si>
    <t>„Samas“ d.o.o. Sarajevo</t>
  </si>
  <si>
    <t>Advokat Enver Smajkan</t>
  </si>
  <si>
    <t>Svećenički dom Vrhbosanske nadbiskupije</t>
  </si>
  <si>
    <t xml:space="preserve">TREASURE d.o.o.Zenica Ugovor 1 </t>
  </si>
  <si>
    <t>Defter d.o.o. Sarajevo</t>
  </si>
  <si>
    <t>Nab.higijenskog mater.ugovor 3</t>
  </si>
  <si>
    <t>Kamer commerce d.o.o.</t>
  </si>
  <si>
    <t>FEBRUAR</t>
  </si>
  <si>
    <t>MART</t>
  </si>
  <si>
    <t>APRIL</t>
  </si>
  <si>
    <t>MAJ</t>
  </si>
  <si>
    <t>JUNI</t>
  </si>
  <si>
    <t>JULI</t>
  </si>
  <si>
    <t>AUGUST</t>
  </si>
  <si>
    <t>SEPTEBAR</t>
  </si>
  <si>
    <t>OKTOBAR</t>
  </si>
  <si>
    <t>NOVEMBAR</t>
  </si>
  <si>
    <t>DECEMBAR</t>
  </si>
  <si>
    <t>TI-TERMOENERGETSKI INŽINJERING d.o.o.Sarajevo</t>
  </si>
  <si>
    <t>Nab.higijenskog materijala ug.br.4</t>
  </si>
  <si>
    <t>Recons društvo za reviziju,računovodstvo i fin. konsalting</t>
  </si>
  <si>
    <t>Square d.o.o. Sarajevo</t>
  </si>
  <si>
    <t>Institut za mjeriteljstvo</t>
  </si>
  <si>
    <t>KA-2</t>
  </si>
  <si>
    <t>Babel d.o.o.Sarajevo</t>
  </si>
  <si>
    <t>Alibeg d.o.o. Sarajevo</t>
  </si>
  <si>
    <t>Advokat Armin Hadzić</t>
  </si>
  <si>
    <t>Grafikon d.o.o. Sarajevo</t>
  </si>
  <si>
    <t>DSC-Nabavka usluge elektronske zaštite objekata od požara i protuprovale</t>
  </si>
  <si>
    <t xml:space="preserve">A-steel-Nabavka   bravarskog materijala(čeličnih  cijevi i pratećeg materijala  </t>
  </si>
  <si>
    <t>IDS-zdrava sredina-Nabavka usluge deratizacije, dezinfekcije i dezinsekcije objekata</t>
  </si>
  <si>
    <t xml:space="preserve">Fabriano-Nabavka tonera  </t>
  </si>
  <si>
    <t xml:space="preserve">Maher-Nabavka usluge periodičnog pregleda PP aparata, ispitivanje ispravnosti hidranske mreže, izrada procjene ugroženosti od požara i plana zaštite od požara </t>
  </si>
  <si>
    <t>Enver Smajkan-Nabavka Advokatskih usluga</t>
  </si>
  <si>
    <t>Sarajevo osiguranje-Osiguranje imovine i osoba</t>
  </si>
  <si>
    <t>Samas-Nabavka usluga dizajna,izrade reklamnog materijala,tehničke pripreme i digitalne štampe</t>
  </si>
  <si>
    <t>Defter-Nab.higijenskog materijala ugovor 1</t>
  </si>
  <si>
    <t>Garaža-Svećenički dom Vrhbosanske nadbiskupije</t>
  </si>
  <si>
    <t>Kamer commerc-nabavka mašine za pranje visokim pritiskom</t>
  </si>
  <si>
    <t>Recons-nabavka usluge revizije finasijskog izvjestaja</t>
  </si>
  <si>
    <t>Square-nabavka usluga štampanje blokova</t>
  </si>
  <si>
    <t>Institut za mjeriteljstvo-Nabavka servisiranja i kontrola vaga</t>
  </si>
  <si>
    <t>Grafikon-Nabavka laminata i popratnog materijala</t>
  </si>
  <si>
    <t>Grafikon-Nabavka rigips ploca</t>
  </si>
  <si>
    <t>KA-2-Nabavka izvodjenja radova oblaganje zidova</t>
  </si>
  <si>
    <t>Babel-Nabavka metalnog zvona za komunalni otapad</t>
  </si>
  <si>
    <t>Alibeg-Nabavka iglicaste zastite od ptica</t>
  </si>
  <si>
    <t>Copia-nabavka tonera</t>
  </si>
  <si>
    <t>Armin Hodzić-Nabavka advokatskih usluga</t>
  </si>
  <si>
    <t>Defter-Nab.higijenskog materijala ugovor 2</t>
  </si>
  <si>
    <t>Alternativa(okvirni sporazum24165,70)-Nabavka profil.lima i repromaterijala-ugovor.1</t>
  </si>
  <si>
    <t>Treasure-Nabavka čeličnih cijevi i pratećih mater.  za izgradnju novih konstruk.-podkonstrukcija (okvirni sporazum 15480,00-16.09.2020)</t>
  </si>
  <si>
    <t>Nabavka građevinskog materijala (UGOVOR BR. 2 NA 5000,00KM)</t>
  </si>
  <si>
    <t xml:space="preserve">Defter d.o.o.Sarajevo </t>
  </si>
  <si>
    <t>Alternativa d.o.o</t>
  </si>
  <si>
    <t>JANUAR</t>
  </si>
  <si>
    <t>Preostala vrijednost bez pdv-NA DAN 31.12.2020.</t>
  </si>
  <si>
    <t>Realizacija ugovora U 2020.GODINI (bez pdv)</t>
  </si>
  <si>
    <t>Realizacija ugovora U 2021.GODINI (bez pdv)</t>
  </si>
  <si>
    <t>STATUS UGOVORA</t>
  </si>
  <si>
    <t>UKUPNO:</t>
  </si>
  <si>
    <r>
      <t>Defter d.o.o.Sarajevo (</t>
    </r>
    <r>
      <rPr>
        <b/>
        <u/>
        <sz val="10"/>
        <color theme="3" tint="-0.249977111117893"/>
        <rFont val="Arial"/>
        <family val="2"/>
      </rPr>
      <t>okvirni sporazum  11.984,60)</t>
    </r>
  </si>
  <si>
    <r>
      <t>„GRAFIKON“d.o.o. Sarajevo (</t>
    </r>
    <r>
      <rPr>
        <b/>
        <sz val="10"/>
        <color theme="3" tint="-0.249977111117893"/>
        <rFont val="Arial"/>
        <family val="2"/>
      </rPr>
      <t xml:space="preserve"> OKVIRNI 16.500</t>
    </r>
    <r>
      <rPr>
        <sz val="10"/>
        <color theme="3" tint="-0.249977111117893"/>
        <rFont val="Arial"/>
        <family val="2"/>
      </rPr>
      <t>) 21.08.2020</t>
    </r>
  </si>
  <si>
    <r>
      <t>Grafikon</t>
    </r>
    <r>
      <rPr>
        <sz val="9"/>
        <color theme="3" tint="-0.249977111117893"/>
        <rFont val="Arial"/>
        <family val="2"/>
      </rPr>
      <t xml:space="preserve"> -Nabavka građevinskog materijala (UGOVOR BR. 1 na 5000,00KM)</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</si>
</sst>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indexed="60"/>
      <name val="Arial"/>
      <family val="2"/>
      <charset val="238"/>
    </font>
    <font>
      <sz val="11"/>
      <color indexed="8"/>
      <name val="Arial"/>
      <family val="2"/>
      <charset val="238"/>
    </font>
    <font>
      <sz val="8"/>
      <color indexed="8"/>
      <name val="Arial"/>
      <family val="2"/>
      <charset val="238"/>
    </font>
    <font>
      <b/>
      <sz val="8"/>
      <color indexed="8"/>
      <name val="Arial"/>
      <family val="2"/>
      <charset val="238"/>
    </font>
    <font>
      <sz val="10"/>
      <color indexed="8"/>
      <name val="Arial"/>
      <family val="2"/>
      <charset val="238"/>
    </font>
    <font>
      <sz val="9"/>
      <color indexed="8"/>
      <name val="Arial"/>
      <family val="2"/>
      <charset val="238"/>
    </font>
    <font>
      <b/>
      <sz val="10"/>
      <color indexed="8"/>
      <name val="Arial"/>
      <family val="2"/>
      <charset val="238"/>
    </font>
    <font>
      <b/>
      <sz val="11"/>
      <color indexed="8"/>
      <name val="Calibri"/>
      <family val="2"/>
    </font>
    <font>
      <sz val="11"/>
      <color theme="3" tint="-0.249977111117893"/>
      <name val="Arial"/>
      <family val="2"/>
    </font>
    <font>
      <b/>
      <sz val="11"/>
      <color theme="3" tint="-0.249977111117893"/>
      <name val="Arial"/>
      <family val="2"/>
    </font>
    <font>
      <sz val="9"/>
      <color theme="3" tint="-0.249977111117893"/>
      <name val="Arial"/>
      <family val="2"/>
    </font>
    <font>
      <sz val="10"/>
      <color theme="3" tint="-0.249977111117893"/>
      <name val="Arial"/>
      <family val="2"/>
    </font>
    <font>
      <sz val="8"/>
      <color theme="3" tint="-0.249977111117893"/>
      <name val="Arial"/>
      <family val="2"/>
    </font>
    <font>
      <b/>
      <sz val="9"/>
      <color theme="3" tint="-0.249977111117893"/>
      <name val="Arial"/>
      <family val="2"/>
    </font>
    <font>
      <sz val="12"/>
      <color theme="3" tint="-0.249977111117893"/>
      <name val="Arial"/>
      <family val="2"/>
    </font>
    <font>
      <b/>
      <sz val="12"/>
      <color theme="3" tint="-0.249977111117893"/>
      <name val="Arial"/>
      <family val="2"/>
    </font>
    <font>
      <b/>
      <sz val="11"/>
      <color theme="0"/>
      <name val="Arial"/>
      <family val="2"/>
    </font>
    <font>
      <b/>
      <u/>
      <sz val="10"/>
      <color theme="3" tint="-0.249977111117893"/>
      <name val="Arial"/>
      <family val="2"/>
    </font>
    <font>
      <sz val="9"/>
      <color indexed="81"/>
      <name val="Tahoma"/>
      <family val="2"/>
    </font>
    <font>
      <b/>
      <sz val="9"/>
      <color indexed="81"/>
      <name val="Tahoma"/>
      <family val="2"/>
    </font>
    <font>
      <b/>
      <sz val="10"/>
      <color theme="3" tint="-0.249977111117893"/>
      <name val="Arial"/>
      <family val="2"/>
    </font>
  </fonts>
  <fills count="6">
    <fill>
      <patternFill patternType="none"/>
    </fill>
    <fill>
      <patternFill patternType="gray125"/>
    </fill>
    <fill>
      <patternFill patternType="solid">
        <fgColor indexed="52"/>
        <bgColor indexed="64"/>
      </patternFill>
    </fill>
    <fill>
      <patternFill patternType="solid">
        <fgColor indexed="11"/>
        <bgColor indexed="64"/>
      </patternFill>
    </fill>
    <fill>
      <patternFill patternType="solid">
        <fgColor theme="9" tint="0.79998168889431442"/>
        <bgColor indexed="64"/>
      </patternFill>
    </fill>
    <fill>
      <patternFill patternType="solid">
        <fgColor rgb="FFC00000"/>
        <bgColor indexed="64"/>
      </patternFill>
    </fill>
  </fills>
  <borders count="2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108">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4" fontId="7" fillId="3" borderId="9"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4" fontId="7" fillId="0" borderId="9" xfId="0" applyNumberFormat="1" applyFont="1" applyBorder="1" applyAlignment="1">
      <alignment horizontal="right"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6" fillId="3" borderId="4" xfId="0" applyFont="1" applyFill="1" applyBorder="1" applyAlignment="1">
      <alignment horizontal="left" vertical="center" wrapText="1"/>
    </xf>
    <xf numFmtId="4" fontId="7" fillId="3" borderId="12" xfId="0" applyNumberFormat="1" applyFont="1" applyFill="1" applyBorder="1" applyAlignment="1">
      <alignment horizontal="right" vertical="center" wrapText="1"/>
    </xf>
    <xf numFmtId="4" fontId="5" fillId="2" borderId="3" xfId="0" applyNumberFormat="1" applyFont="1" applyFill="1" applyBorder="1" applyAlignment="1">
      <alignment horizontal="right" vertical="center" wrapText="1"/>
    </xf>
    <xf numFmtId="4" fontId="5" fillId="2" borderId="4" xfId="0" applyNumberFormat="1" applyFont="1" applyFill="1" applyBorder="1" applyAlignment="1">
      <alignment horizontal="right" vertical="center" wrapText="1"/>
    </xf>
    <xf numFmtId="4" fontId="7" fillId="0" borderId="12" xfId="0" applyNumberFormat="1" applyFont="1" applyBorder="1" applyAlignment="1">
      <alignment horizontal="right" vertical="center" wrapText="1"/>
    </xf>
    <xf numFmtId="0" fontId="5" fillId="3" borderId="13"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6" fillId="3" borderId="6" xfId="0" applyFont="1" applyFill="1" applyBorder="1" applyAlignment="1">
      <alignment horizontal="left" vertical="center" wrapText="1"/>
    </xf>
    <xf numFmtId="4" fontId="7" fillId="3" borderId="14" xfId="0" applyNumberFormat="1" applyFont="1" applyFill="1" applyBorder="1" applyAlignment="1">
      <alignment horizontal="right" vertical="center" wrapText="1"/>
    </xf>
    <xf numFmtId="4" fontId="5" fillId="2" borderId="5" xfId="0" applyNumberFormat="1" applyFont="1" applyFill="1" applyBorder="1" applyAlignment="1">
      <alignment horizontal="right" vertical="center" wrapText="1"/>
    </xf>
    <xf numFmtId="4" fontId="5" fillId="2" borderId="6" xfId="0" applyNumberFormat="1" applyFont="1" applyFill="1" applyBorder="1" applyAlignment="1">
      <alignment horizontal="right" vertical="center" wrapText="1"/>
    </xf>
    <xf numFmtId="4" fontId="7" fillId="0" borderId="14" xfId="0" applyNumberFormat="1" applyFont="1" applyBorder="1" applyAlignment="1">
      <alignment horizontal="right" vertical="center" wrapText="1"/>
    </xf>
    <xf numFmtId="0" fontId="8"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14" fontId="13" fillId="0" borderId="4"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1" fillId="4" borderId="4" xfId="0" applyFont="1" applyFill="1" applyBorder="1" applyAlignment="1">
      <alignment horizontal="center" vertical="center" wrapText="1"/>
    </xf>
    <xf numFmtId="14" fontId="13" fillId="4" borderId="4" xfId="0" applyNumberFormat="1" applyFont="1" applyFill="1" applyBorder="1" applyAlignment="1">
      <alignment horizontal="center" vertical="center" wrapText="1"/>
    </xf>
    <xf numFmtId="0" fontId="13" fillId="4" borderId="4" xfId="0" applyFont="1" applyFill="1" applyBorder="1" applyAlignment="1">
      <alignment horizontal="center" vertical="center" wrapText="1"/>
    </xf>
    <xf numFmtId="4" fontId="15" fillId="4" borderId="4" xfId="0" applyNumberFormat="1" applyFont="1" applyFill="1" applyBorder="1" applyAlignment="1">
      <alignment horizontal="center" vertical="center" wrapText="1"/>
    </xf>
    <xf numFmtId="4" fontId="16" fillId="4" borderId="4" xfId="0" applyNumberFormat="1" applyFont="1" applyFill="1" applyBorder="1" applyAlignment="1">
      <alignment vertical="center" wrapText="1"/>
    </xf>
    <xf numFmtId="0" fontId="9" fillId="0" borderId="0" xfId="0" applyFont="1" applyFill="1" applyAlignment="1">
      <alignment horizontal="left" vertical="center" wrapText="1"/>
    </xf>
    <xf numFmtId="0" fontId="9" fillId="0" borderId="27" xfId="0" applyFont="1" applyFill="1" applyBorder="1" applyAlignment="1">
      <alignment vertical="center" wrapText="1"/>
    </xf>
    <xf numFmtId="0" fontId="9" fillId="0" borderId="19" xfId="0" applyFont="1" applyFill="1" applyBorder="1" applyAlignment="1">
      <alignment vertical="center" wrapText="1"/>
    </xf>
    <xf numFmtId="0" fontId="9" fillId="0" borderId="4" xfId="0" applyFont="1" applyFill="1" applyBorder="1" applyAlignment="1">
      <alignment horizontal="left" vertical="center" wrapText="1"/>
    </xf>
    <xf numFmtId="14" fontId="17" fillId="5" borderId="26" xfId="0" applyNumberFormat="1"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center"/>
    </xf>
    <xf numFmtId="0" fontId="12" fillId="0" borderId="15" xfId="0" applyFont="1" applyFill="1" applyBorder="1" applyAlignment="1">
      <alignment vertical="center" wrapText="1"/>
    </xf>
    <xf numFmtId="4" fontId="16" fillId="0" borderId="4" xfId="0" applyNumberFormat="1" applyFont="1" applyFill="1" applyBorder="1" applyAlignment="1">
      <alignment horizontal="center" vertical="center"/>
    </xf>
    <xf numFmtId="0" fontId="11" fillId="0" borderId="2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27" xfId="0" applyFont="1" applyFill="1" applyBorder="1" applyAlignment="1">
      <alignment horizontal="left" vertical="center" wrapText="1"/>
    </xf>
    <xf numFmtId="4" fontId="9" fillId="0" borderId="4"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xf>
    <xf numFmtId="4" fontId="10" fillId="0" borderId="4" xfId="0" applyNumberFormat="1" applyFont="1" applyFill="1" applyBorder="1" applyAlignment="1">
      <alignment horizontal="center" vertical="center"/>
    </xf>
    <xf numFmtId="0" fontId="11" fillId="0" borderId="4" xfId="0" applyFont="1" applyFill="1" applyBorder="1" applyAlignment="1">
      <alignment horizontal="left" vertical="center"/>
    </xf>
    <xf numFmtId="0" fontId="15" fillId="4" borderId="4" xfId="0" applyFont="1" applyFill="1" applyBorder="1" applyAlignment="1">
      <alignment horizontal="center" vertical="center"/>
    </xf>
    <xf numFmtId="14" fontId="15" fillId="0" borderId="4" xfId="0" applyNumberFormat="1" applyFont="1" applyFill="1" applyBorder="1" applyAlignment="1">
      <alignment horizontal="center" vertical="center"/>
    </xf>
    <xf numFmtId="4" fontId="15" fillId="4" borderId="4" xfId="0" applyNumberFormat="1" applyFont="1" applyFill="1" applyBorder="1" applyAlignment="1">
      <alignment horizontal="center" vertical="center"/>
    </xf>
    <xf numFmtId="0" fontId="9" fillId="0" borderId="0" xfId="0" applyFont="1" applyFill="1" applyAlignment="1">
      <alignment horizontal="center" vertical="center"/>
    </xf>
    <xf numFmtId="0" fontId="10" fillId="0" borderId="4" xfId="0" applyFont="1" applyFill="1" applyBorder="1" applyAlignment="1">
      <alignment horizontal="left" vertical="center"/>
    </xf>
    <xf numFmtId="0" fontId="13" fillId="0" borderId="4" xfId="0" applyFont="1" applyFill="1" applyBorder="1" applyAlignment="1">
      <alignment horizontal="center" vertical="center"/>
    </xf>
    <xf numFmtId="0" fontId="9" fillId="0" borderId="0" xfId="0" applyFont="1" applyFill="1" applyAlignment="1">
      <alignment horizontal="lef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9"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5"/>
  <sheetViews>
    <sheetView tabSelected="1" topLeftCell="B1" zoomScale="70" zoomScaleNormal="70" workbookViewId="0">
      <selection activeCell="AG13" sqref="AG13"/>
    </sheetView>
  </sheetViews>
  <sheetFormatPr defaultColWidth="9.140625" defaultRowHeight="28.15" customHeight="1" x14ac:dyDescent="0.25"/>
  <cols>
    <col min="1" max="1" width="12.28515625" style="77" customWidth="1"/>
    <col min="2" max="2" width="30.5703125" style="78" customWidth="1"/>
    <col min="3" max="3" width="46" style="79" customWidth="1"/>
    <col min="4" max="4" width="17.42578125" style="74" hidden="1" customWidth="1"/>
    <col min="5" max="5" width="13.28515625" style="74" hidden="1" customWidth="1"/>
    <col min="6" max="7" width="13" style="80" customWidth="1"/>
    <col min="8" max="8" width="13.42578125" style="74" customWidth="1"/>
    <col min="9" max="10" width="10.7109375" style="74" hidden="1" customWidth="1"/>
    <col min="11" max="11" width="12.42578125" style="74" hidden="1" customWidth="1"/>
    <col min="12" max="16" width="10.7109375" style="74" hidden="1" customWidth="1"/>
    <col min="17" max="17" width="10.42578125" style="74" hidden="1" customWidth="1"/>
    <col min="18" max="18" width="10.5703125" style="74" hidden="1" customWidth="1"/>
    <col min="19" max="19" width="10.7109375" style="74" hidden="1" customWidth="1"/>
    <col min="20" max="20" width="12.28515625" style="74" hidden="1" customWidth="1"/>
    <col min="21" max="21" width="15.7109375" style="81" hidden="1" customWidth="1"/>
    <col min="22" max="33" width="10.5703125" style="74" customWidth="1"/>
    <col min="34" max="34" width="13.140625" style="81" customWidth="1"/>
    <col min="35" max="35" width="21.28515625" style="77" customWidth="1"/>
    <col min="36" max="36" width="18.28515625" style="74" customWidth="1"/>
    <col min="37" max="16384" width="9.140625" style="74"/>
  </cols>
  <sheetData>
    <row r="1" spans="1:36" s="38" customFormat="1" ht="28.15" customHeight="1" x14ac:dyDescent="0.25">
      <c r="A1" s="59">
        <f ca="1">TODAY()</f>
        <v>44250</v>
      </c>
      <c r="B1" s="66"/>
      <c r="C1" s="64"/>
      <c r="D1" s="56"/>
      <c r="E1" s="56"/>
      <c r="F1" s="56"/>
      <c r="G1" s="56"/>
      <c r="H1" s="56"/>
      <c r="I1" s="56"/>
      <c r="J1" s="56"/>
      <c r="K1" s="56"/>
      <c r="L1" s="56"/>
      <c r="M1" s="56"/>
      <c r="N1" s="56"/>
      <c r="O1" s="56"/>
      <c r="P1" s="56"/>
      <c r="Q1" s="56"/>
      <c r="R1" s="56"/>
      <c r="S1" s="56"/>
      <c r="T1" s="56"/>
      <c r="U1" s="57"/>
      <c r="AH1" s="39"/>
      <c r="AI1" s="55"/>
    </row>
    <row r="2" spans="1:36" s="40" customFormat="1" ht="28.15" customHeight="1" x14ac:dyDescent="0.25">
      <c r="A2" s="83" t="s">
        <v>1</v>
      </c>
      <c r="B2" s="87" t="s">
        <v>2</v>
      </c>
      <c r="C2" s="83" t="s">
        <v>3</v>
      </c>
      <c r="D2" s="83" t="s">
        <v>4</v>
      </c>
      <c r="E2" s="83" t="s">
        <v>5</v>
      </c>
      <c r="F2" s="85" t="s">
        <v>6</v>
      </c>
      <c r="G2" s="85" t="s">
        <v>7</v>
      </c>
      <c r="H2" s="88" t="s">
        <v>8</v>
      </c>
      <c r="I2" s="89" t="s">
        <v>85</v>
      </c>
      <c r="J2" s="89"/>
      <c r="K2" s="89"/>
      <c r="L2" s="89"/>
      <c r="M2" s="89"/>
      <c r="N2" s="89"/>
      <c r="O2" s="89"/>
      <c r="P2" s="89"/>
      <c r="Q2" s="89"/>
      <c r="R2" s="89"/>
      <c r="S2" s="89"/>
      <c r="T2" s="89"/>
      <c r="U2" s="86" t="s">
        <v>84</v>
      </c>
      <c r="V2" s="83" t="s">
        <v>86</v>
      </c>
      <c r="W2" s="83"/>
      <c r="X2" s="83"/>
      <c r="Y2" s="83"/>
      <c r="Z2" s="83"/>
      <c r="AA2" s="83"/>
      <c r="AB2" s="83"/>
      <c r="AC2" s="83"/>
      <c r="AD2" s="83"/>
      <c r="AE2" s="83"/>
      <c r="AF2" s="83"/>
      <c r="AG2" s="83"/>
      <c r="AH2" s="84" t="s">
        <v>10</v>
      </c>
      <c r="AI2" s="85" t="s">
        <v>87</v>
      </c>
      <c r="AJ2" s="85"/>
    </row>
    <row r="3" spans="1:36" s="40" customFormat="1" ht="28.15" customHeight="1" x14ac:dyDescent="0.25">
      <c r="A3" s="83"/>
      <c r="B3" s="87"/>
      <c r="C3" s="83"/>
      <c r="D3" s="83"/>
      <c r="E3" s="83"/>
      <c r="F3" s="85"/>
      <c r="G3" s="85"/>
      <c r="H3" s="88"/>
      <c r="I3" s="50" t="s">
        <v>11</v>
      </c>
      <c r="J3" s="50" t="s">
        <v>11</v>
      </c>
      <c r="K3" s="50" t="s">
        <v>11</v>
      </c>
      <c r="L3" s="50" t="s">
        <v>11</v>
      </c>
      <c r="M3" s="50" t="s">
        <v>11</v>
      </c>
      <c r="N3" s="50" t="s">
        <v>11</v>
      </c>
      <c r="O3" s="50" t="s">
        <v>11</v>
      </c>
      <c r="P3" s="50" t="s">
        <v>11</v>
      </c>
      <c r="Q3" s="50" t="s">
        <v>11</v>
      </c>
      <c r="R3" s="50" t="s">
        <v>11</v>
      </c>
      <c r="S3" s="50" t="s">
        <v>11</v>
      </c>
      <c r="T3" s="50" t="s">
        <v>11</v>
      </c>
      <c r="U3" s="86"/>
      <c r="V3" s="42" t="s">
        <v>11</v>
      </c>
      <c r="W3" s="42" t="s">
        <v>11</v>
      </c>
      <c r="X3" s="42" t="s">
        <v>11</v>
      </c>
      <c r="Y3" s="42" t="s">
        <v>11</v>
      </c>
      <c r="Z3" s="42" t="s">
        <v>11</v>
      </c>
      <c r="AA3" s="42" t="s">
        <v>11</v>
      </c>
      <c r="AB3" s="42" t="s">
        <v>11</v>
      </c>
      <c r="AC3" s="42" t="s">
        <v>11</v>
      </c>
      <c r="AD3" s="42" t="s">
        <v>11</v>
      </c>
      <c r="AE3" s="42" t="s">
        <v>11</v>
      </c>
      <c r="AF3" s="42" t="s">
        <v>11</v>
      </c>
      <c r="AG3" s="42" t="s">
        <v>11</v>
      </c>
      <c r="AH3" s="84"/>
      <c r="AI3" s="85"/>
      <c r="AJ3" s="85"/>
    </row>
    <row r="4" spans="1:36" s="40" customFormat="1" ht="28.15" customHeight="1" x14ac:dyDescent="0.25">
      <c r="A4" s="83"/>
      <c r="B4" s="87"/>
      <c r="C4" s="83"/>
      <c r="D4" s="83"/>
      <c r="E4" s="83"/>
      <c r="F4" s="85"/>
      <c r="G4" s="85"/>
      <c r="H4" s="88"/>
      <c r="I4" s="51">
        <v>44197</v>
      </c>
      <c r="J4" s="52" t="s">
        <v>35</v>
      </c>
      <c r="K4" s="52" t="s">
        <v>36</v>
      </c>
      <c r="L4" s="52" t="s">
        <v>37</v>
      </c>
      <c r="M4" s="52" t="s">
        <v>38</v>
      </c>
      <c r="N4" s="52" t="s">
        <v>39</v>
      </c>
      <c r="O4" s="52" t="s">
        <v>40</v>
      </c>
      <c r="P4" s="52" t="s">
        <v>41</v>
      </c>
      <c r="Q4" s="52" t="s">
        <v>42</v>
      </c>
      <c r="R4" s="52" t="s">
        <v>43</v>
      </c>
      <c r="S4" s="52" t="s">
        <v>44</v>
      </c>
      <c r="T4" s="52" t="s">
        <v>45</v>
      </c>
      <c r="U4" s="86"/>
      <c r="V4" s="45" t="s">
        <v>83</v>
      </c>
      <c r="W4" s="41" t="s">
        <v>35</v>
      </c>
      <c r="X4" s="41" t="s">
        <v>36</v>
      </c>
      <c r="Y4" s="41" t="s">
        <v>37</v>
      </c>
      <c r="Z4" s="41" t="s">
        <v>38</v>
      </c>
      <c r="AA4" s="41" t="s">
        <v>39</v>
      </c>
      <c r="AB4" s="41" t="s">
        <v>40</v>
      </c>
      <c r="AC4" s="41" t="s">
        <v>41</v>
      </c>
      <c r="AD4" s="41" t="s">
        <v>42</v>
      </c>
      <c r="AE4" s="41" t="s">
        <v>43</v>
      </c>
      <c r="AF4" s="41" t="s">
        <v>44</v>
      </c>
      <c r="AG4" s="41" t="s">
        <v>45</v>
      </c>
      <c r="AH4" s="84"/>
      <c r="AI4" s="85"/>
      <c r="AJ4" s="85"/>
    </row>
    <row r="5" spans="1:36" s="40" customFormat="1" ht="22.15" customHeight="1" x14ac:dyDescent="0.25">
      <c r="A5" s="83"/>
      <c r="B5" s="87"/>
      <c r="C5" s="83"/>
      <c r="D5" s="83"/>
      <c r="E5" s="83"/>
      <c r="F5" s="85"/>
      <c r="G5" s="85"/>
      <c r="H5" s="88"/>
      <c r="I5" s="50" t="s">
        <v>13</v>
      </c>
      <c r="J5" s="50" t="s">
        <v>13</v>
      </c>
      <c r="K5" s="50" t="s">
        <v>13</v>
      </c>
      <c r="L5" s="50" t="s">
        <v>13</v>
      </c>
      <c r="M5" s="50" t="s">
        <v>13</v>
      </c>
      <c r="N5" s="50" t="s">
        <v>13</v>
      </c>
      <c r="O5" s="50" t="s">
        <v>13</v>
      </c>
      <c r="P5" s="50" t="s">
        <v>13</v>
      </c>
      <c r="Q5" s="50" t="s">
        <v>13</v>
      </c>
      <c r="R5" s="50" t="s">
        <v>13</v>
      </c>
      <c r="S5" s="50" t="s">
        <v>13</v>
      </c>
      <c r="T5" s="50" t="s">
        <v>13</v>
      </c>
      <c r="U5" s="86"/>
      <c r="V5" s="42" t="s">
        <v>13</v>
      </c>
      <c r="W5" s="42" t="s">
        <v>13</v>
      </c>
      <c r="X5" s="42" t="s">
        <v>13</v>
      </c>
      <c r="Y5" s="42" t="s">
        <v>13</v>
      </c>
      <c r="Z5" s="42" t="s">
        <v>13</v>
      </c>
      <c r="AA5" s="42" t="s">
        <v>13</v>
      </c>
      <c r="AB5" s="42" t="s">
        <v>13</v>
      </c>
      <c r="AC5" s="42" t="s">
        <v>13</v>
      </c>
      <c r="AD5" s="42" t="s">
        <v>13</v>
      </c>
      <c r="AE5" s="42" t="s">
        <v>13</v>
      </c>
      <c r="AF5" s="42" t="s">
        <v>13</v>
      </c>
      <c r="AG5" s="42" t="s">
        <v>13</v>
      </c>
      <c r="AH5" s="84"/>
      <c r="AI5" s="85"/>
      <c r="AJ5" s="85"/>
    </row>
    <row r="6" spans="1:36" s="38" customFormat="1" ht="28.15" customHeight="1" x14ac:dyDescent="0.25">
      <c r="A6" s="60">
        <v>1</v>
      </c>
      <c r="B6" s="62" t="s">
        <v>90</v>
      </c>
      <c r="C6" s="65" t="s">
        <v>91</v>
      </c>
      <c r="D6" s="42"/>
      <c r="E6" s="42"/>
      <c r="F6" s="43">
        <v>44064</v>
      </c>
      <c r="G6" s="43"/>
      <c r="H6" s="67">
        <v>5000</v>
      </c>
      <c r="I6" s="53"/>
      <c r="J6" s="53"/>
      <c r="K6" s="53"/>
      <c r="L6" s="53"/>
      <c r="M6" s="53"/>
      <c r="N6" s="53"/>
      <c r="O6" s="53"/>
      <c r="P6" s="53"/>
      <c r="Q6" s="53">
        <v>2074.35</v>
      </c>
      <c r="R6" s="53">
        <v>729.62</v>
      </c>
      <c r="S6" s="53">
        <v>955.2</v>
      </c>
      <c r="T6" s="53">
        <v>1687.74</v>
      </c>
      <c r="U6" s="54">
        <f>H6-I6-J6-K6-L6-M6-N6-O6-P6-Q6-R6-S6-T6</f>
        <v>-446.90999999999985</v>
      </c>
      <c r="V6" s="44"/>
      <c r="W6" s="47"/>
      <c r="X6" s="47"/>
      <c r="Y6" s="47"/>
      <c r="Z6" s="47"/>
      <c r="AA6" s="47"/>
      <c r="AB6" s="47"/>
      <c r="AC6" s="47"/>
      <c r="AD6" s="47"/>
      <c r="AE6" s="47"/>
      <c r="AF6" s="47"/>
      <c r="AG6" s="47"/>
      <c r="AH6" s="46">
        <f>U6-SUM(V6:AG6)</f>
        <v>-446.90999999999985</v>
      </c>
      <c r="AI6" s="58" t="str">
        <f>IF(AH6=0,"UGOVOR IZVRŠEN","")</f>
        <v/>
      </c>
      <c r="AJ6" s="82" t="e">
        <f t="shared" ref="AJ6:AJ11" si="0">IF(G6&gt;#REF!,"važi datum","istekao datumski")</f>
        <v>#REF!</v>
      </c>
    </row>
    <row r="7" spans="1:36" s="38" customFormat="1" ht="28.15" customHeight="1" x14ac:dyDescent="0.25">
      <c r="A7" s="60">
        <v>2</v>
      </c>
      <c r="B7" s="62" t="s">
        <v>90</v>
      </c>
      <c r="C7" s="65" t="s">
        <v>80</v>
      </c>
      <c r="D7" s="42"/>
      <c r="E7" s="42"/>
      <c r="F7" s="43">
        <v>44153</v>
      </c>
      <c r="G7" s="43"/>
      <c r="H7" s="67">
        <v>5000</v>
      </c>
      <c r="I7" s="53"/>
      <c r="J7" s="53"/>
      <c r="K7" s="53"/>
      <c r="L7" s="53"/>
      <c r="M7" s="53"/>
      <c r="N7" s="53"/>
      <c r="O7" s="53"/>
      <c r="P7" s="53"/>
      <c r="Q7" s="53"/>
      <c r="R7" s="53"/>
      <c r="S7" s="53"/>
      <c r="T7" s="53"/>
      <c r="U7" s="54">
        <f t="shared" ref="U7:U53" si="1">H7-I7-J7-K7-L7-M7-N7-O7-P7-Q7-R7-S7-T7</f>
        <v>5000</v>
      </c>
      <c r="V7" s="44">
        <v>395.28</v>
      </c>
      <c r="W7" s="47"/>
      <c r="X7" s="47"/>
      <c r="Y7" s="47"/>
      <c r="Z7" s="47"/>
      <c r="AA7" s="47"/>
      <c r="AB7" s="47"/>
      <c r="AC7" s="47"/>
      <c r="AD7" s="47"/>
      <c r="AE7" s="47"/>
      <c r="AF7" s="47"/>
      <c r="AG7" s="47"/>
      <c r="AH7" s="46">
        <f t="shared" ref="AH7:AH53" si="2">U7-SUM(V7:AG7)</f>
        <v>4604.72</v>
      </c>
      <c r="AI7" s="58" t="str">
        <f t="shared" ref="AI7:AI53" si="3">IF(AH7=0,"UGOVOR IZVRŠEN","")</f>
        <v/>
      </c>
      <c r="AJ7" s="82" t="e">
        <f t="shared" ref="AJ7:AJ12" si="4">IF(G7&gt;#REF!,"važi datum","istekao datumski")</f>
        <v>#REF!</v>
      </c>
    </row>
    <row r="8" spans="1:36" s="38" customFormat="1" ht="28.15" customHeight="1" x14ac:dyDescent="0.25">
      <c r="A8" s="60">
        <v>3</v>
      </c>
      <c r="B8" s="60" t="s">
        <v>22</v>
      </c>
      <c r="C8" s="65" t="s">
        <v>56</v>
      </c>
      <c r="D8" s="42"/>
      <c r="E8" s="42"/>
      <c r="F8" s="43">
        <v>43893</v>
      </c>
      <c r="G8" s="43">
        <v>44258</v>
      </c>
      <c r="H8" s="67">
        <v>8990.4</v>
      </c>
      <c r="I8" s="53"/>
      <c r="J8" s="53"/>
      <c r="K8" s="53"/>
      <c r="L8" s="53">
        <v>1014.4</v>
      </c>
      <c r="M8" s="53">
        <v>700.19</v>
      </c>
      <c r="N8" s="53">
        <v>745.4</v>
      </c>
      <c r="O8" s="53">
        <v>1603.8</v>
      </c>
      <c r="P8" s="53">
        <v>504</v>
      </c>
      <c r="Q8" s="53">
        <v>751.5</v>
      </c>
      <c r="R8" s="53">
        <v>544</v>
      </c>
      <c r="S8" s="53">
        <v>504</v>
      </c>
      <c r="T8" s="53">
        <v>1871</v>
      </c>
      <c r="U8" s="54">
        <f t="shared" si="1"/>
        <v>752.10999999999967</v>
      </c>
      <c r="V8" s="44">
        <v>588.70000000000005</v>
      </c>
      <c r="W8" s="47"/>
      <c r="X8" s="47"/>
      <c r="Y8" s="47"/>
      <c r="Z8" s="47"/>
      <c r="AA8" s="47"/>
      <c r="AB8" s="47"/>
      <c r="AC8" s="47"/>
      <c r="AD8" s="47"/>
      <c r="AE8" s="47"/>
      <c r="AF8" s="47"/>
      <c r="AG8" s="47"/>
      <c r="AH8" s="46">
        <f t="shared" si="2"/>
        <v>163.40999999999963</v>
      </c>
      <c r="AI8" s="58" t="str">
        <f t="shared" si="3"/>
        <v/>
      </c>
      <c r="AJ8" s="82" t="e">
        <f t="shared" ref="AJ8:AJ12" si="5">IF(G8&gt;#REF!,"važi datum","istekao datumski")</f>
        <v>#REF!</v>
      </c>
    </row>
    <row r="9" spans="1:36" s="38" customFormat="1" ht="28.15" customHeight="1" x14ac:dyDescent="0.25">
      <c r="A9" s="60">
        <v>4</v>
      </c>
      <c r="B9" s="60" t="s">
        <v>23</v>
      </c>
      <c r="C9" s="65" t="s">
        <v>57</v>
      </c>
      <c r="D9" s="42"/>
      <c r="E9" s="42"/>
      <c r="F9" s="43">
        <v>43901</v>
      </c>
      <c r="G9" s="43">
        <v>44266</v>
      </c>
      <c r="H9" s="67">
        <v>1998.64</v>
      </c>
      <c r="I9" s="53"/>
      <c r="J9" s="53"/>
      <c r="K9" s="53"/>
      <c r="L9" s="53">
        <v>1478.88</v>
      </c>
      <c r="M9" s="53"/>
      <c r="N9" s="53"/>
      <c r="O9" s="53"/>
      <c r="P9" s="53"/>
      <c r="Q9" s="53"/>
      <c r="R9" s="53"/>
      <c r="S9" s="53"/>
      <c r="T9" s="53"/>
      <c r="U9" s="54">
        <f t="shared" si="1"/>
        <v>519.76</v>
      </c>
      <c r="V9" s="44"/>
      <c r="W9" s="47"/>
      <c r="X9" s="47"/>
      <c r="Y9" s="47"/>
      <c r="Z9" s="47"/>
      <c r="AA9" s="47"/>
      <c r="AB9" s="47"/>
      <c r="AC9" s="47"/>
      <c r="AD9" s="47"/>
      <c r="AE9" s="47"/>
      <c r="AF9" s="47"/>
      <c r="AG9" s="47"/>
      <c r="AH9" s="46">
        <f t="shared" si="2"/>
        <v>519.76</v>
      </c>
      <c r="AI9" s="58" t="str">
        <f t="shared" si="3"/>
        <v/>
      </c>
      <c r="AJ9" s="82" t="e">
        <f t="shared" ref="AJ9:AJ12" si="6">IF(G9&gt;#REF!,"važi datum","istekao datumski")</f>
        <v>#REF!</v>
      </c>
    </row>
    <row r="10" spans="1:36" s="38" customFormat="1" ht="28.15" customHeight="1" x14ac:dyDescent="0.25">
      <c r="A10" s="60">
        <v>5</v>
      </c>
      <c r="B10" s="60" t="s">
        <v>24</v>
      </c>
      <c r="C10" s="65" t="s">
        <v>58</v>
      </c>
      <c r="D10" s="42"/>
      <c r="E10" s="42"/>
      <c r="F10" s="43">
        <v>43966</v>
      </c>
      <c r="G10" s="43">
        <v>44331</v>
      </c>
      <c r="H10" s="67">
        <v>5057.12</v>
      </c>
      <c r="I10" s="53"/>
      <c r="J10" s="53"/>
      <c r="K10" s="53"/>
      <c r="L10" s="53"/>
      <c r="M10" s="53"/>
      <c r="N10" s="53">
        <v>381.59</v>
      </c>
      <c r="O10" s="53">
        <v>806.84</v>
      </c>
      <c r="P10" s="53">
        <v>369.32</v>
      </c>
      <c r="Q10" s="53">
        <v>334.36</v>
      </c>
      <c r="R10" s="53">
        <v>314.36</v>
      </c>
      <c r="S10" s="53">
        <v>369.32</v>
      </c>
      <c r="T10" s="53">
        <v>334.36</v>
      </c>
      <c r="U10" s="54">
        <f t="shared" si="1"/>
        <v>2146.9699999999989</v>
      </c>
      <c r="V10" s="44">
        <v>314.36</v>
      </c>
      <c r="W10" s="47"/>
      <c r="X10" s="47"/>
      <c r="Y10" s="47"/>
      <c r="Z10" s="47"/>
      <c r="AA10" s="47"/>
      <c r="AB10" s="47"/>
      <c r="AC10" s="47"/>
      <c r="AD10" s="47"/>
      <c r="AE10" s="47"/>
      <c r="AF10" s="47"/>
      <c r="AG10" s="47"/>
      <c r="AH10" s="46">
        <f t="shared" si="2"/>
        <v>1832.6099999999988</v>
      </c>
      <c r="AI10" s="58" t="str">
        <f t="shared" si="3"/>
        <v/>
      </c>
      <c r="AJ10" s="82" t="e">
        <f t="shared" ref="AJ10:AJ12" si="7">IF(G10&gt;#REF!,"važi datum","istekao datumski")</f>
        <v>#REF!</v>
      </c>
    </row>
    <row r="11" spans="1:36" s="38" customFormat="1" ht="28.15" customHeight="1" x14ac:dyDescent="0.25">
      <c r="A11" s="60">
        <v>6</v>
      </c>
      <c r="B11" s="60" t="s">
        <v>25</v>
      </c>
      <c r="C11" s="65" t="s">
        <v>59</v>
      </c>
      <c r="D11" s="42"/>
      <c r="E11" s="42"/>
      <c r="F11" s="43">
        <v>44000</v>
      </c>
      <c r="G11" s="43">
        <v>44365</v>
      </c>
      <c r="H11" s="67">
        <v>2855</v>
      </c>
      <c r="I11" s="53"/>
      <c r="J11" s="53"/>
      <c r="K11" s="53"/>
      <c r="L11" s="53"/>
      <c r="M11" s="53"/>
      <c r="N11" s="53">
        <v>502</v>
      </c>
      <c r="O11" s="53">
        <v>599.79999999999995</v>
      </c>
      <c r="P11" s="53"/>
      <c r="Q11" s="53">
        <v>635.5</v>
      </c>
      <c r="R11" s="53">
        <v>225.5</v>
      </c>
      <c r="S11" s="53">
        <v>152</v>
      </c>
      <c r="T11" s="53">
        <v>298.5</v>
      </c>
      <c r="U11" s="54">
        <f t="shared" si="1"/>
        <v>441.70000000000005</v>
      </c>
      <c r="V11" s="44"/>
      <c r="W11" s="47"/>
      <c r="X11" s="47"/>
      <c r="Y11" s="47"/>
      <c r="Z11" s="47"/>
      <c r="AA11" s="47"/>
      <c r="AB11" s="47"/>
      <c r="AC11" s="47"/>
      <c r="AD11" s="47"/>
      <c r="AE11" s="47"/>
      <c r="AF11" s="47"/>
      <c r="AG11" s="47"/>
      <c r="AH11" s="46">
        <f t="shared" si="2"/>
        <v>441.70000000000005</v>
      </c>
      <c r="AI11" s="58" t="str">
        <f t="shared" si="3"/>
        <v/>
      </c>
      <c r="AJ11" s="82" t="e">
        <f t="shared" ref="AJ11:AJ12" si="8">IF(G11&gt;#REF!,"važi datum","istekao datumski")</f>
        <v>#REF!</v>
      </c>
    </row>
    <row r="12" spans="1:36" s="38" customFormat="1" ht="28.15" customHeight="1" x14ac:dyDescent="0.25">
      <c r="A12" s="60">
        <v>7</v>
      </c>
      <c r="B12" s="60" t="s">
        <v>26</v>
      </c>
      <c r="C12" s="65" t="s">
        <v>60</v>
      </c>
      <c r="D12" s="42"/>
      <c r="E12" s="42"/>
      <c r="F12" s="43">
        <v>43998</v>
      </c>
      <c r="G12" s="43">
        <v>44363</v>
      </c>
      <c r="H12" s="67">
        <v>5253</v>
      </c>
      <c r="I12" s="53"/>
      <c r="J12" s="53"/>
      <c r="K12" s="53"/>
      <c r="L12" s="53"/>
      <c r="M12" s="53"/>
      <c r="N12" s="53"/>
      <c r="O12" s="53"/>
      <c r="P12" s="53"/>
      <c r="Q12" s="53"/>
      <c r="R12" s="53"/>
      <c r="S12" s="53">
        <v>1952</v>
      </c>
      <c r="T12" s="53"/>
      <c r="U12" s="54">
        <f t="shared" si="1"/>
        <v>3301</v>
      </c>
      <c r="V12" s="44">
        <v>134</v>
      </c>
      <c r="W12" s="47"/>
      <c r="X12" s="47"/>
      <c r="Y12" s="47"/>
      <c r="Z12" s="47"/>
      <c r="AA12" s="47"/>
      <c r="AB12" s="47"/>
      <c r="AC12" s="47"/>
      <c r="AD12" s="47"/>
      <c r="AE12" s="47"/>
      <c r="AF12" s="47"/>
      <c r="AG12" s="47"/>
      <c r="AH12" s="46">
        <f t="shared" si="2"/>
        <v>3167</v>
      </c>
      <c r="AI12" s="58" t="str">
        <f t="shared" si="3"/>
        <v/>
      </c>
      <c r="AJ12" s="82" t="e">
        <f t="shared" si="8"/>
        <v>#REF!</v>
      </c>
    </row>
    <row r="13" spans="1:36" s="38" customFormat="1" ht="28.15" customHeight="1" x14ac:dyDescent="0.25">
      <c r="A13" s="60">
        <v>8</v>
      </c>
      <c r="B13" s="60" t="s">
        <v>46</v>
      </c>
      <c r="C13" s="65" t="s">
        <v>75</v>
      </c>
      <c r="D13" s="42"/>
      <c r="E13" s="42"/>
      <c r="F13" s="43">
        <v>44221</v>
      </c>
      <c r="G13" s="43">
        <v>44586</v>
      </c>
      <c r="H13" s="67">
        <v>3908</v>
      </c>
      <c r="I13" s="53"/>
      <c r="J13" s="53"/>
      <c r="K13" s="53"/>
      <c r="L13" s="53"/>
      <c r="M13" s="53"/>
      <c r="N13" s="53"/>
      <c r="O13" s="53"/>
      <c r="P13" s="53"/>
      <c r="Q13" s="53"/>
      <c r="R13" s="53"/>
      <c r="S13" s="53"/>
      <c r="T13" s="53"/>
      <c r="U13" s="54">
        <f t="shared" si="1"/>
        <v>3908</v>
      </c>
      <c r="V13" s="44"/>
      <c r="W13" s="47"/>
      <c r="X13" s="47"/>
      <c r="Y13" s="47"/>
      <c r="Z13" s="47"/>
      <c r="AA13" s="47"/>
      <c r="AB13" s="47"/>
      <c r="AC13" s="47"/>
      <c r="AD13" s="47"/>
      <c r="AE13" s="47"/>
      <c r="AF13" s="47"/>
      <c r="AG13" s="47"/>
      <c r="AH13" s="46">
        <f t="shared" si="2"/>
        <v>3908</v>
      </c>
      <c r="AI13" s="58" t="str">
        <f t="shared" si="3"/>
        <v/>
      </c>
      <c r="AJ13" s="47" t="str">
        <f>IF(G13&gt;A2,"važi datum","istekao datumski")</f>
        <v>istekao datumski</v>
      </c>
    </row>
    <row r="14" spans="1:36" s="38" customFormat="1" ht="28.15" customHeight="1" x14ac:dyDescent="0.25">
      <c r="A14" s="60">
        <v>9</v>
      </c>
      <c r="B14" s="60" t="s">
        <v>29</v>
      </c>
      <c r="C14" s="65" t="s">
        <v>61</v>
      </c>
      <c r="D14" s="42"/>
      <c r="E14" s="42"/>
      <c r="F14" s="43">
        <v>44120</v>
      </c>
      <c r="G14" s="43">
        <v>44485</v>
      </c>
      <c r="H14" s="67">
        <v>8400</v>
      </c>
      <c r="I14" s="53"/>
      <c r="J14" s="53"/>
      <c r="K14" s="53"/>
      <c r="L14" s="53"/>
      <c r="M14" s="53"/>
      <c r="N14" s="53"/>
      <c r="O14" s="53"/>
      <c r="P14" s="53"/>
      <c r="Q14" s="53"/>
      <c r="R14" s="53"/>
      <c r="S14" s="53">
        <v>350</v>
      </c>
      <c r="T14" s="53">
        <v>700</v>
      </c>
      <c r="U14" s="54">
        <f t="shared" si="1"/>
        <v>7350</v>
      </c>
      <c r="V14" s="44">
        <v>700</v>
      </c>
      <c r="W14" s="47"/>
      <c r="X14" s="47"/>
      <c r="Y14" s="47"/>
      <c r="Z14" s="47"/>
      <c r="AA14" s="47"/>
      <c r="AB14" s="47"/>
      <c r="AC14" s="47"/>
      <c r="AD14" s="47"/>
      <c r="AE14" s="47"/>
      <c r="AF14" s="47"/>
      <c r="AG14" s="47"/>
      <c r="AH14" s="46">
        <f t="shared" si="2"/>
        <v>6650</v>
      </c>
      <c r="AI14" s="58" t="str">
        <f t="shared" si="3"/>
        <v/>
      </c>
      <c r="AJ14" s="47" t="str">
        <f t="shared" ref="AJ13:AJ18" si="9">IF(G14&gt;A3,"važi datum","istekao datumski")</f>
        <v>važi datum</v>
      </c>
    </row>
    <row r="15" spans="1:36" s="38" customFormat="1" ht="28.15" customHeight="1" x14ac:dyDescent="0.25">
      <c r="A15" s="60">
        <v>10</v>
      </c>
      <c r="B15" s="61" t="s">
        <v>82</v>
      </c>
      <c r="C15" s="65" t="s">
        <v>78</v>
      </c>
      <c r="D15" s="42"/>
      <c r="E15" s="42"/>
      <c r="F15" s="43">
        <v>44089</v>
      </c>
      <c r="G15" s="43"/>
      <c r="H15" s="67">
        <v>5000</v>
      </c>
      <c r="I15" s="53"/>
      <c r="J15" s="53"/>
      <c r="K15" s="53"/>
      <c r="L15" s="53"/>
      <c r="M15" s="53"/>
      <c r="N15" s="53"/>
      <c r="O15" s="53"/>
      <c r="P15" s="53"/>
      <c r="Q15" s="53">
        <v>1032.0899999999999</v>
      </c>
      <c r="R15" s="53"/>
      <c r="S15" s="53"/>
      <c r="T15" s="53">
        <v>1062.3699999999999</v>
      </c>
      <c r="U15" s="54">
        <f t="shared" si="1"/>
        <v>2905.54</v>
      </c>
      <c r="V15" s="44">
        <v>239.13</v>
      </c>
      <c r="W15" s="47"/>
      <c r="X15" s="47"/>
      <c r="Y15" s="47"/>
      <c r="Z15" s="47"/>
      <c r="AA15" s="47"/>
      <c r="AB15" s="47"/>
      <c r="AC15" s="47"/>
      <c r="AD15" s="47"/>
      <c r="AE15" s="47"/>
      <c r="AF15" s="47"/>
      <c r="AG15" s="47"/>
      <c r="AH15" s="46">
        <f t="shared" si="2"/>
        <v>2666.41</v>
      </c>
      <c r="AI15" s="58" t="str">
        <f t="shared" si="3"/>
        <v/>
      </c>
      <c r="AJ15" s="47" t="str">
        <f t="shared" si="9"/>
        <v>istekao datumski</v>
      </c>
    </row>
    <row r="16" spans="1:36" s="38" customFormat="1" ht="28.15" customHeight="1" x14ac:dyDescent="0.25">
      <c r="A16" s="60">
        <v>11</v>
      </c>
      <c r="B16" s="60" t="s">
        <v>27</v>
      </c>
      <c r="C16" s="65" t="s">
        <v>62</v>
      </c>
      <c r="D16" s="42"/>
      <c r="E16" s="42"/>
      <c r="F16" s="43">
        <v>44067</v>
      </c>
      <c r="G16" s="43">
        <v>44432</v>
      </c>
      <c r="H16" s="67">
        <v>10896.4</v>
      </c>
      <c r="I16" s="53"/>
      <c r="J16" s="53"/>
      <c r="K16" s="53"/>
      <c r="L16" s="53"/>
      <c r="M16" s="53"/>
      <c r="N16" s="53"/>
      <c r="O16" s="53"/>
      <c r="P16" s="53">
        <v>257</v>
      </c>
      <c r="Q16" s="53">
        <v>3144</v>
      </c>
      <c r="R16" s="53">
        <v>4920</v>
      </c>
      <c r="S16" s="53">
        <v>257</v>
      </c>
      <c r="T16" s="53">
        <v>350</v>
      </c>
      <c r="U16" s="54">
        <f t="shared" si="1"/>
        <v>1968.3999999999996</v>
      </c>
      <c r="V16" s="44"/>
      <c r="W16" s="47"/>
      <c r="X16" s="47"/>
      <c r="Y16" s="47"/>
      <c r="Z16" s="47"/>
      <c r="AA16" s="47"/>
      <c r="AB16" s="47"/>
      <c r="AC16" s="47"/>
      <c r="AD16" s="47"/>
      <c r="AE16" s="47"/>
      <c r="AF16" s="47"/>
      <c r="AG16" s="47"/>
      <c r="AH16" s="46">
        <f t="shared" si="2"/>
        <v>1968.3999999999996</v>
      </c>
      <c r="AI16" s="58" t="str">
        <f t="shared" si="3"/>
        <v/>
      </c>
      <c r="AJ16" s="47" t="str">
        <f t="shared" si="9"/>
        <v>važi datum</v>
      </c>
    </row>
    <row r="17" spans="1:36" s="38" customFormat="1" ht="28.15" customHeight="1" x14ac:dyDescent="0.25">
      <c r="A17" s="60">
        <v>12</v>
      </c>
      <c r="B17" s="60" t="s">
        <v>28</v>
      </c>
      <c r="C17" s="65" t="s">
        <v>63</v>
      </c>
      <c r="D17" s="42"/>
      <c r="E17" s="42"/>
      <c r="F17" s="43">
        <v>44081</v>
      </c>
      <c r="G17" s="43">
        <v>44446</v>
      </c>
      <c r="H17" s="67">
        <v>5300</v>
      </c>
      <c r="I17" s="53"/>
      <c r="J17" s="53"/>
      <c r="K17" s="53"/>
      <c r="L17" s="53"/>
      <c r="M17" s="53"/>
      <c r="N17" s="53"/>
      <c r="O17" s="53"/>
      <c r="P17" s="53"/>
      <c r="Q17" s="53">
        <v>810</v>
      </c>
      <c r="R17" s="53"/>
      <c r="S17" s="53"/>
      <c r="T17" s="53">
        <v>685</v>
      </c>
      <c r="U17" s="54">
        <f t="shared" si="1"/>
        <v>3805</v>
      </c>
      <c r="V17" s="44"/>
      <c r="W17" s="47"/>
      <c r="X17" s="47"/>
      <c r="Y17" s="47"/>
      <c r="Z17" s="47"/>
      <c r="AA17" s="47"/>
      <c r="AB17" s="47"/>
      <c r="AC17" s="47"/>
      <c r="AD17" s="47"/>
      <c r="AE17" s="47"/>
      <c r="AF17" s="47"/>
      <c r="AG17" s="47"/>
      <c r="AH17" s="46">
        <f t="shared" si="2"/>
        <v>3805</v>
      </c>
      <c r="AI17" s="58" t="str">
        <f t="shared" si="3"/>
        <v/>
      </c>
      <c r="AJ17" s="47" t="str">
        <f t="shared" si="9"/>
        <v>važi datum</v>
      </c>
    </row>
    <row r="18" spans="1:36" s="38" customFormat="1" ht="28.15" customHeight="1" x14ac:dyDescent="0.25">
      <c r="A18" s="60">
        <v>13</v>
      </c>
      <c r="B18" s="60" t="s">
        <v>89</v>
      </c>
      <c r="C18" s="65" t="s">
        <v>64</v>
      </c>
      <c r="D18" s="42"/>
      <c r="E18" s="42"/>
      <c r="F18" s="43">
        <v>44152</v>
      </c>
      <c r="G18" s="43"/>
      <c r="H18" s="67">
        <v>5000</v>
      </c>
      <c r="I18" s="53"/>
      <c r="J18" s="53"/>
      <c r="K18" s="53"/>
      <c r="L18" s="53"/>
      <c r="M18" s="53"/>
      <c r="N18" s="53"/>
      <c r="O18" s="53"/>
      <c r="P18" s="53"/>
      <c r="Q18" s="53"/>
      <c r="R18" s="53"/>
      <c r="S18" s="53">
        <v>1158.53</v>
      </c>
      <c r="T18" s="53">
        <v>1216.6099999999999</v>
      </c>
      <c r="U18" s="54">
        <f t="shared" si="1"/>
        <v>2624.8600000000006</v>
      </c>
      <c r="V18" s="44">
        <v>955.75</v>
      </c>
      <c r="W18" s="47"/>
      <c r="X18" s="47"/>
      <c r="Y18" s="47"/>
      <c r="Z18" s="47"/>
      <c r="AA18" s="47"/>
      <c r="AB18" s="47"/>
      <c r="AC18" s="47"/>
      <c r="AD18" s="47"/>
      <c r="AE18" s="47"/>
      <c r="AF18" s="47"/>
      <c r="AG18" s="47"/>
      <c r="AH18" s="46">
        <f t="shared" si="2"/>
        <v>1669.1100000000006</v>
      </c>
      <c r="AI18" s="58" t="str">
        <f t="shared" si="3"/>
        <v/>
      </c>
      <c r="AJ18" s="47" t="str">
        <f t="shared" si="9"/>
        <v>istekao datumski</v>
      </c>
    </row>
    <row r="19" spans="1:36" s="38" customFormat="1" ht="28.15" customHeight="1" x14ac:dyDescent="0.25">
      <c r="A19" s="60">
        <v>14</v>
      </c>
      <c r="B19" s="60" t="s">
        <v>81</v>
      </c>
      <c r="C19" s="65" t="s">
        <v>77</v>
      </c>
      <c r="D19" s="42"/>
      <c r="E19" s="42"/>
      <c r="F19" s="43">
        <v>43955</v>
      </c>
      <c r="G19" s="43"/>
      <c r="H19" s="67">
        <v>3000</v>
      </c>
      <c r="I19" s="53"/>
      <c r="J19" s="53"/>
      <c r="K19" s="53"/>
      <c r="L19" s="53"/>
      <c r="M19" s="53"/>
      <c r="N19" s="53"/>
      <c r="O19" s="53"/>
      <c r="P19" s="53"/>
      <c r="Q19" s="53"/>
      <c r="R19" s="53"/>
      <c r="S19" s="53"/>
      <c r="T19" s="53"/>
      <c r="U19" s="54">
        <f t="shared" si="1"/>
        <v>3000</v>
      </c>
      <c r="V19" s="44"/>
      <c r="W19" s="47"/>
      <c r="X19" s="47"/>
      <c r="Y19" s="47"/>
      <c r="Z19" s="47"/>
      <c r="AA19" s="47"/>
      <c r="AB19" s="47"/>
      <c r="AC19" s="47"/>
      <c r="AD19" s="47"/>
      <c r="AE19" s="47"/>
      <c r="AF19" s="47"/>
      <c r="AG19" s="47"/>
      <c r="AH19" s="46">
        <f t="shared" si="2"/>
        <v>3000</v>
      </c>
      <c r="AI19" s="58" t="str">
        <f t="shared" si="3"/>
        <v/>
      </c>
      <c r="AJ19" s="47" t="str">
        <f t="shared" ref="AJ19:AJ54" si="10">IF(G19&gt;A8,"važi datum","istekao datumski")</f>
        <v>istekao datumski</v>
      </c>
    </row>
    <row r="20" spans="1:36" s="38" customFormat="1" ht="28.15" customHeight="1" x14ac:dyDescent="0.25">
      <c r="A20" s="60">
        <v>15</v>
      </c>
      <c r="B20" s="60" t="s">
        <v>32</v>
      </c>
      <c r="C20" s="65" t="s">
        <v>33</v>
      </c>
      <c r="D20" s="42"/>
      <c r="E20" s="42"/>
      <c r="F20" s="43">
        <v>44077</v>
      </c>
      <c r="G20" s="43"/>
      <c r="H20" s="67">
        <v>1000</v>
      </c>
      <c r="I20" s="53"/>
      <c r="J20" s="53"/>
      <c r="K20" s="53"/>
      <c r="L20" s="53"/>
      <c r="M20" s="53"/>
      <c r="N20" s="53"/>
      <c r="O20" s="53"/>
      <c r="P20" s="53"/>
      <c r="Q20" s="53">
        <v>616.41</v>
      </c>
      <c r="R20" s="53"/>
      <c r="S20" s="53"/>
      <c r="T20" s="53"/>
      <c r="U20" s="54">
        <f t="shared" si="1"/>
        <v>383.59000000000003</v>
      </c>
      <c r="V20" s="44"/>
      <c r="W20" s="47"/>
      <c r="X20" s="47"/>
      <c r="Y20" s="47"/>
      <c r="Z20" s="47"/>
      <c r="AA20" s="47"/>
      <c r="AB20" s="47"/>
      <c r="AC20" s="47"/>
      <c r="AD20" s="47"/>
      <c r="AE20" s="47"/>
      <c r="AF20" s="47"/>
      <c r="AG20" s="47"/>
      <c r="AH20" s="46">
        <f t="shared" si="2"/>
        <v>383.59000000000003</v>
      </c>
      <c r="AI20" s="58" t="str">
        <f t="shared" si="3"/>
        <v/>
      </c>
      <c r="AJ20" s="47" t="str">
        <f t="shared" si="10"/>
        <v>istekao datumski</v>
      </c>
    </row>
    <row r="21" spans="1:36" s="38" customFormat="1" ht="28.15" customHeight="1" x14ac:dyDescent="0.25">
      <c r="A21" s="60">
        <v>16</v>
      </c>
      <c r="B21" s="60" t="s">
        <v>32</v>
      </c>
      <c r="C21" s="65" t="s">
        <v>47</v>
      </c>
      <c r="D21" s="42"/>
      <c r="E21" s="42"/>
      <c r="F21" s="43">
        <v>44103</v>
      </c>
      <c r="G21" s="43"/>
      <c r="H21" s="67">
        <v>946</v>
      </c>
      <c r="I21" s="53"/>
      <c r="J21" s="53"/>
      <c r="K21" s="53"/>
      <c r="L21" s="53"/>
      <c r="M21" s="53"/>
      <c r="N21" s="53"/>
      <c r="O21" s="53"/>
      <c r="P21" s="53"/>
      <c r="Q21" s="53"/>
      <c r="R21" s="53">
        <v>940.94</v>
      </c>
      <c r="S21" s="53"/>
      <c r="T21" s="53"/>
      <c r="U21" s="54">
        <f t="shared" si="1"/>
        <v>5.0599999999999454</v>
      </c>
      <c r="V21" s="44"/>
      <c r="W21" s="47"/>
      <c r="X21" s="47"/>
      <c r="Y21" s="47"/>
      <c r="Z21" s="47"/>
      <c r="AA21" s="47"/>
      <c r="AB21" s="47"/>
      <c r="AC21" s="47"/>
      <c r="AD21" s="47"/>
      <c r="AE21" s="47"/>
      <c r="AF21" s="47"/>
      <c r="AG21" s="47"/>
      <c r="AH21" s="46">
        <f t="shared" si="2"/>
        <v>5.0599999999999454</v>
      </c>
      <c r="AI21" s="58" t="str">
        <f t="shared" si="3"/>
        <v/>
      </c>
      <c r="AJ21" s="47" t="str">
        <f t="shared" si="10"/>
        <v>istekao datumski</v>
      </c>
    </row>
    <row r="22" spans="1:36" s="38" customFormat="1" ht="28.15" customHeight="1" x14ac:dyDescent="0.25">
      <c r="A22" s="60">
        <v>17</v>
      </c>
      <c r="B22" s="60" t="s">
        <v>30</v>
      </c>
      <c r="C22" s="65" t="s">
        <v>65</v>
      </c>
      <c r="D22" s="42"/>
      <c r="E22" s="42"/>
      <c r="F22" s="43">
        <v>44104</v>
      </c>
      <c r="G22" s="43">
        <v>44469</v>
      </c>
      <c r="H22" s="67">
        <v>2400</v>
      </c>
      <c r="I22" s="53"/>
      <c r="J22" s="53"/>
      <c r="K22" s="53"/>
      <c r="L22" s="53"/>
      <c r="M22" s="53"/>
      <c r="N22" s="53"/>
      <c r="O22" s="53"/>
      <c r="P22" s="53"/>
      <c r="Q22" s="53"/>
      <c r="R22" s="53">
        <v>512.82000000000005</v>
      </c>
      <c r="S22" s="53"/>
      <c r="T22" s="53"/>
      <c r="U22" s="54">
        <f t="shared" si="1"/>
        <v>1887.1799999999998</v>
      </c>
      <c r="V22" s="44">
        <v>512.82000000000005</v>
      </c>
      <c r="W22" s="47"/>
      <c r="X22" s="47"/>
      <c r="Y22" s="47"/>
      <c r="Z22" s="47"/>
      <c r="AA22" s="47"/>
      <c r="AB22" s="47"/>
      <c r="AC22" s="47"/>
      <c r="AD22" s="47"/>
      <c r="AE22" s="47"/>
      <c r="AF22" s="47"/>
      <c r="AG22" s="47"/>
      <c r="AH22" s="46">
        <f t="shared" si="2"/>
        <v>1374.3599999999997</v>
      </c>
      <c r="AI22" s="58" t="str">
        <f t="shared" si="3"/>
        <v/>
      </c>
      <c r="AJ22" s="47" t="str">
        <f t="shared" si="10"/>
        <v>važi datum</v>
      </c>
    </row>
    <row r="23" spans="1:36" s="38" customFormat="1" ht="28.15" customHeight="1" x14ac:dyDescent="0.25">
      <c r="A23" s="60">
        <v>18</v>
      </c>
      <c r="B23" s="60" t="s">
        <v>31</v>
      </c>
      <c r="C23" s="65" t="s">
        <v>79</v>
      </c>
      <c r="D23" s="42"/>
      <c r="E23" s="42"/>
      <c r="F23" s="43">
        <v>44090</v>
      </c>
      <c r="G23" s="43"/>
      <c r="H23" s="67">
        <v>5000</v>
      </c>
      <c r="I23" s="53"/>
      <c r="J23" s="53"/>
      <c r="K23" s="53"/>
      <c r="L23" s="53"/>
      <c r="M23" s="53"/>
      <c r="N23" s="53"/>
      <c r="O23" s="53"/>
      <c r="P23" s="53"/>
      <c r="Q23" s="53"/>
      <c r="R23" s="53"/>
      <c r="S23" s="53">
        <v>503.97</v>
      </c>
      <c r="T23" s="53">
        <v>1790.18</v>
      </c>
      <c r="U23" s="54">
        <f t="shared" si="1"/>
        <v>2705.8499999999995</v>
      </c>
      <c r="V23" s="44"/>
      <c r="W23" s="47"/>
      <c r="X23" s="47"/>
      <c r="Y23" s="47"/>
      <c r="Z23" s="47"/>
      <c r="AA23" s="47"/>
      <c r="AB23" s="47"/>
      <c r="AC23" s="47"/>
      <c r="AD23" s="47"/>
      <c r="AE23" s="47"/>
      <c r="AF23" s="47"/>
      <c r="AG23" s="47"/>
      <c r="AH23" s="46">
        <f t="shared" si="2"/>
        <v>2705.8499999999995</v>
      </c>
      <c r="AI23" s="58" t="str">
        <f t="shared" si="3"/>
        <v/>
      </c>
      <c r="AJ23" s="47" t="str">
        <f t="shared" si="10"/>
        <v>istekao datumski</v>
      </c>
    </row>
    <row r="24" spans="1:36" s="38" customFormat="1" ht="28.15" customHeight="1" x14ac:dyDescent="0.25">
      <c r="A24" s="60">
        <v>19</v>
      </c>
      <c r="B24" s="60" t="s">
        <v>34</v>
      </c>
      <c r="C24" s="65" t="s">
        <v>66</v>
      </c>
      <c r="D24" s="42"/>
      <c r="E24" s="42"/>
      <c r="F24" s="43">
        <v>44140</v>
      </c>
      <c r="G24" s="43">
        <v>44505</v>
      </c>
      <c r="H24" s="67">
        <v>1803.42</v>
      </c>
      <c r="I24" s="53"/>
      <c r="J24" s="53"/>
      <c r="K24" s="53"/>
      <c r="L24" s="53"/>
      <c r="M24" s="53"/>
      <c r="N24" s="53"/>
      <c r="O24" s="53"/>
      <c r="P24" s="53"/>
      <c r="Q24" s="53"/>
      <c r="R24" s="53"/>
      <c r="S24" s="53"/>
      <c r="T24" s="53">
        <v>1803.42</v>
      </c>
      <c r="U24" s="54">
        <f t="shared" si="1"/>
        <v>0</v>
      </c>
      <c r="V24" s="44"/>
      <c r="W24" s="47"/>
      <c r="X24" s="47"/>
      <c r="Y24" s="47"/>
      <c r="Z24" s="47"/>
      <c r="AA24" s="47"/>
      <c r="AB24" s="47"/>
      <c r="AC24" s="47"/>
      <c r="AD24" s="47"/>
      <c r="AE24" s="47"/>
      <c r="AF24" s="47"/>
      <c r="AG24" s="47"/>
      <c r="AH24" s="46">
        <f t="shared" si="2"/>
        <v>0</v>
      </c>
      <c r="AI24" s="58" t="str">
        <f t="shared" si="3"/>
        <v>UGOVOR IZVRŠEN</v>
      </c>
      <c r="AJ24" s="47" t="str">
        <f t="shared" si="10"/>
        <v>važi datum</v>
      </c>
    </row>
    <row r="25" spans="1:36" s="38" customFormat="1" ht="33.6" customHeight="1" x14ac:dyDescent="0.25">
      <c r="A25" s="60">
        <v>20</v>
      </c>
      <c r="B25" s="60" t="s">
        <v>48</v>
      </c>
      <c r="C25" s="65" t="s">
        <v>67</v>
      </c>
      <c r="D25" s="42"/>
      <c r="E25" s="42"/>
      <c r="F25" s="43">
        <v>43845</v>
      </c>
      <c r="G25" s="43">
        <v>44211</v>
      </c>
      <c r="H25" s="67">
        <v>6000</v>
      </c>
      <c r="I25" s="53"/>
      <c r="J25" s="53"/>
      <c r="K25" s="53"/>
      <c r="L25" s="53"/>
      <c r="M25" s="53"/>
      <c r="N25" s="53"/>
      <c r="O25" s="53"/>
      <c r="P25" s="53"/>
      <c r="Q25" s="53"/>
      <c r="R25" s="53"/>
      <c r="S25" s="53"/>
      <c r="T25" s="53"/>
      <c r="U25" s="54">
        <f t="shared" si="1"/>
        <v>6000</v>
      </c>
      <c r="V25" s="44"/>
      <c r="W25" s="47"/>
      <c r="X25" s="47"/>
      <c r="Y25" s="47"/>
      <c r="Z25" s="47"/>
      <c r="AA25" s="47"/>
      <c r="AB25" s="47"/>
      <c r="AC25" s="47"/>
      <c r="AD25" s="47"/>
      <c r="AE25" s="47"/>
      <c r="AF25" s="47"/>
      <c r="AG25" s="47"/>
      <c r="AH25" s="46">
        <f t="shared" si="2"/>
        <v>6000</v>
      </c>
      <c r="AI25" s="58" t="str">
        <f t="shared" si="3"/>
        <v/>
      </c>
      <c r="AJ25" s="47" t="str">
        <f t="shared" si="10"/>
        <v>važi datum</v>
      </c>
    </row>
    <row r="26" spans="1:36" s="38" customFormat="1" ht="28.15" customHeight="1" x14ac:dyDescent="0.25">
      <c r="A26" s="60">
        <v>21</v>
      </c>
      <c r="B26" s="60" t="s">
        <v>49</v>
      </c>
      <c r="C26" s="65" t="s">
        <v>68</v>
      </c>
      <c r="D26" s="42"/>
      <c r="E26" s="42"/>
      <c r="F26" s="43">
        <v>44204</v>
      </c>
      <c r="G26" s="43">
        <v>44569</v>
      </c>
      <c r="H26" s="67">
        <v>5500</v>
      </c>
      <c r="I26" s="53"/>
      <c r="J26" s="53"/>
      <c r="K26" s="53"/>
      <c r="L26" s="53"/>
      <c r="M26" s="53"/>
      <c r="N26" s="53"/>
      <c r="O26" s="53"/>
      <c r="P26" s="53"/>
      <c r="Q26" s="53"/>
      <c r="R26" s="53"/>
      <c r="S26" s="53"/>
      <c r="T26" s="53"/>
      <c r="U26" s="54">
        <f t="shared" si="1"/>
        <v>5500</v>
      </c>
      <c r="V26" s="44"/>
      <c r="W26" s="47"/>
      <c r="X26" s="47"/>
      <c r="Y26" s="47"/>
      <c r="Z26" s="47"/>
      <c r="AA26" s="47"/>
      <c r="AB26" s="47"/>
      <c r="AC26" s="47"/>
      <c r="AD26" s="47"/>
      <c r="AE26" s="47"/>
      <c r="AF26" s="47"/>
      <c r="AG26" s="47"/>
      <c r="AH26" s="46">
        <f t="shared" si="2"/>
        <v>5500</v>
      </c>
      <c r="AI26" s="58" t="str">
        <f t="shared" si="3"/>
        <v/>
      </c>
      <c r="AJ26" s="47" t="str">
        <f t="shared" si="10"/>
        <v>važi datum</v>
      </c>
    </row>
    <row r="27" spans="1:36" s="38" customFormat="1" ht="28.15" customHeight="1" x14ac:dyDescent="0.25">
      <c r="A27" s="60">
        <v>22</v>
      </c>
      <c r="B27" s="60" t="s">
        <v>50</v>
      </c>
      <c r="C27" s="65" t="s">
        <v>69</v>
      </c>
      <c r="D27" s="42"/>
      <c r="E27" s="42"/>
      <c r="F27" s="43">
        <v>43880</v>
      </c>
      <c r="G27" s="43">
        <v>44246</v>
      </c>
      <c r="H27" s="67">
        <v>2496</v>
      </c>
      <c r="I27" s="53"/>
      <c r="J27" s="53"/>
      <c r="K27" s="53"/>
      <c r="L27" s="53"/>
      <c r="M27" s="53">
        <v>2496</v>
      </c>
      <c r="N27" s="53"/>
      <c r="O27" s="53"/>
      <c r="P27" s="53"/>
      <c r="Q27" s="53"/>
      <c r="R27" s="53"/>
      <c r="S27" s="53"/>
      <c r="T27" s="53"/>
      <c r="U27" s="54">
        <f t="shared" si="1"/>
        <v>0</v>
      </c>
      <c r="V27" s="44"/>
      <c r="W27" s="47"/>
      <c r="X27" s="47"/>
      <c r="Y27" s="47"/>
      <c r="Z27" s="47"/>
      <c r="AA27" s="47"/>
      <c r="AB27" s="47"/>
      <c r="AC27" s="47"/>
      <c r="AD27" s="47"/>
      <c r="AE27" s="47"/>
      <c r="AF27" s="47"/>
      <c r="AG27" s="47"/>
      <c r="AH27" s="46">
        <f t="shared" si="2"/>
        <v>0</v>
      </c>
      <c r="AI27" s="58" t="str">
        <f t="shared" si="3"/>
        <v>UGOVOR IZVRŠEN</v>
      </c>
      <c r="AJ27" s="47" t="str">
        <f t="shared" si="10"/>
        <v>važi datum</v>
      </c>
    </row>
    <row r="28" spans="1:36" s="38" customFormat="1" ht="28.15" customHeight="1" x14ac:dyDescent="0.25">
      <c r="A28" s="60">
        <v>23</v>
      </c>
      <c r="B28" s="60" t="s">
        <v>55</v>
      </c>
      <c r="C28" s="65" t="s">
        <v>70</v>
      </c>
      <c r="D28" s="42"/>
      <c r="E28" s="42"/>
      <c r="F28" s="43">
        <v>43901</v>
      </c>
      <c r="G28" s="43"/>
      <c r="H28" s="67">
        <v>5993.19</v>
      </c>
      <c r="I28" s="53"/>
      <c r="J28" s="53"/>
      <c r="K28" s="53">
        <v>5993.19</v>
      </c>
      <c r="L28" s="53"/>
      <c r="M28" s="53"/>
      <c r="N28" s="53"/>
      <c r="O28" s="53"/>
      <c r="P28" s="53"/>
      <c r="Q28" s="53"/>
      <c r="R28" s="53"/>
      <c r="S28" s="53"/>
      <c r="T28" s="53"/>
      <c r="U28" s="54">
        <f t="shared" si="1"/>
        <v>0</v>
      </c>
      <c r="V28" s="44"/>
      <c r="W28" s="47"/>
      <c r="X28" s="47"/>
      <c r="Y28" s="47"/>
      <c r="Z28" s="47"/>
      <c r="AA28" s="47"/>
      <c r="AB28" s="47"/>
      <c r="AC28" s="47"/>
      <c r="AD28" s="47"/>
      <c r="AE28" s="47"/>
      <c r="AF28" s="47"/>
      <c r="AG28" s="47"/>
      <c r="AH28" s="46">
        <f t="shared" si="2"/>
        <v>0</v>
      </c>
      <c r="AI28" s="58" t="str">
        <f t="shared" si="3"/>
        <v>UGOVOR IZVRŠEN</v>
      </c>
      <c r="AJ28" s="47" t="str">
        <f t="shared" si="10"/>
        <v>istekao datumski</v>
      </c>
    </row>
    <row r="29" spans="1:36" s="38" customFormat="1" ht="28.15" customHeight="1" x14ac:dyDescent="0.25">
      <c r="A29" s="60">
        <v>24</v>
      </c>
      <c r="B29" s="61" t="s">
        <v>55</v>
      </c>
      <c r="C29" s="70" t="s">
        <v>71</v>
      </c>
      <c r="D29" s="48"/>
      <c r="E29" s="48"/>
      <c r="F29" s="49"/>
      <c r="G29" s="49"/>
      <c r="H29" s="48">
        <v>5937.15</v>
      </c>
      <c r="I29" s="71"/>
      <c r="J29" s="71"/>
      <c r="K29" s="71">
        <v>5937.15</v>
      </c>
      <c r="L29" s="71"/>
      <c r="M29" s="71"/>
      <c r="N29" s="71"/>
      <c r="O29" s="71"/>
      <c r="P29" s="71"/>
      <c r="Q29" s="71"/>
      <c r="R29" s="71"/>
      <c r="S29" s="71"/>
      <c r="T29" s="71"/>
      <c r="U29" s="54">
        <f t="shared" si="1"/>
        <v>0</v>
      </c>
      <c r="V29" s="49"/>
      <c r="W29" s="48"/>
      <c r="X29" s="48"/>
      <c r="Y29" s="48"/>
      <c r="Z29" s="48"/>
      <c r="AA29" s="48"/>
      <c r="AB29" s="48"/>
      <c r="AC29" s="48"/>
      <c r="AD29" s="48"/>
      <c r="AE29" s="48"/>
      <c r="AF29" s="48"/>
      <c r="AG29" s="48"/>
      <c r="AH29" s="46">
        <f t="shared" si="2"/>
        <v>0</v>
      </c>
      <c r="AI29" s="58" t="str">
        <f t="shared" si="3"/>
        <v>UGOVOR IZVRŠEN</v>
      </c>
      <c r="AJ29" s="47" t="str">
        <f t="shared" si="10"/>
        <v>istekao datumski</v>
      </c>
    </row>
    <row r="30" spans="1:36" s="38" customFormat="1" ht="28.15" customHeight="1" x14ac:dyDescent="0.25">
      <c r="A30" s="60">
        <v>25</v>
      </c>
      <c r="B30" s="61" t="s">
        <v>51</v>
      </c>
      <c r="C30" s="70" t="s">
        <v>72</v>
      </c>
      <c r="D30" s="48"/>
      <c r="E30" s="48"/>
      <c r="F30" s="72">
        <v>43900</v>
      </c>
      <c r="G30" s="72">
        <v>44265</v>
      </c>
      <c r="H30" s="48">
        <v>5929.49</v>
      </c>
      <c r="I30" s="71"/>
      <c r="J30" s="71"/>
      <c r="K30" s="71">
        <v>5929.49</v>
      </c>
      <c r="L30" s="71"/>
      <c r="M30" s="71"/>
      <c r="N30" s="71"/>
      <c r="O30" s="71"/>
      <c r="P30" s="71"/>
      <c r="Q30" s="71"/>
      <c r="R30" s="71"/>
      <c r="S30" s="71"/>
      <c r="T30" s="71"/>
      <c r="U30" s="54">
        <f t="shared" si="1"/>
        <v>0</v>
      </c>
      <c r="V30" s="49"/>
      <c r="W30" s="48"/>
      <c r="X30" s="48"/>
      <c r="Y30" s="48"/>
      <c r="Z30" s="48"/>
      <c r="AA30" s="48"/>
      <c r="AB30" s="48"/>
      <c r="AC30" s="48"/>
      <c r="AD30" s="48"/>
      <c r="AE30" s="48"/>
      <c r="AF30" s="48"/>
      <c r="AG30" s="48"/>
      <c r="AH30" s="46">
        <f t="shared" si="2"/>
        <v>0</v>
      </c>
      <c r="AI30" s="58" t="str">
        <f t="shared" si="3"/>
        <v>UGOVOR IZVRŠEN</v>
      </c>
      <c r="AJ30" s="47" t="str">
        <f t="shared" si="10"/>
        <v>važi datum</v>
      </c>
    </row>
    <row r="31" spans="1:36" s="38" customFormat="1" ht="28.15" customHeight="1" x14ac:dyDescent="0.25">
      <c r="A31" s="60">
        <v>26</v>
      </c>
      <c r="B31" s="61" t="s">
        <v>52</v>
      </c>
      <c r="C31" s="70" t="s">
        <v>73</v>
      </c>
      <c r="D31" s="48"/>
      <c r="E31" s="48"/>
      <c r="F31" s="72">
        <v>43914</v>
      </c>
      <c r="G31" s="72">
        <v>44279</v>
      </c>
      <c r="H31" s="68">
        <v>2700</v>
      </c>
      <c r="I31" s="71"/>
      <c r="J31" s="71"/>
      <c r="K31" s="71"/>
      <c r="L31" s="73">
        <v>2700</v>
      </c>
      <c r="M31" s="73"/>
      <c r="N31" s="73"/>
      <c r="O31" s="73"/>
      <c r="P31" s="73"/>
      <c r="Q31" s="73"/>
      <c r="R31" s="71"/>
      <c r="S31" s="71"/>
      <c r="T31" s="71"/>
      <c r="U31" s="54">
        <f t="shared" si="1"/>
        <v>0</v>
      </c>
      <c r="V31" s="49"/>
      <c r="W31" s="48"/>
      <c r="X31" s="48"/>
      <c r="Y31" s="48"/>
      <c r="Z31" s="48"/>
      <c r="AA31" s="48"/>
      <c r="AB31" s="48"/>
      <c r="AC31" s="48"/>
      <c r="AD31" s="48"/>
      <c r="AE31" s="48"/>
      <c r="AF31" s="48"/>
      <c r="AG31" s="48"/>
      <c r="AH31" s="46">
        <f t="shared" si="2"/>
        <v>0</v>
      </c>
      <c r="AI31" s="58" t="str">
        <f t="shared" si="3"/>
        <v>UGOVOR IZVRŠEN</v>
      </c>
      <c r="AJ31" s="47" t="str">
        <f t="shared" si="10"/>
        <v>važi datum</v>
      </c>
    </row>
    <row r="32" spans="1:36" s="38" customFormat="1" ht="28.15" customHeight="1" x14ac:dyDescent="0.25">
      <c r="A32" s="60">
        <v>27</v>
      </c>
      <c r="B32" s="61" t="s">
        <v>53</v>
      </c>
      <c r="C32" s="70" t="s">
        <v>74</v>
      </c>
      <c r="D32" s="48"/>
      <c r="E32" s="48"/>
      <c r="F32" s="72">
        <v>44034</v>
      </c>
      <c r="G32" s="72">
        <v>44034</v>
      </c>
      <c r="H32" s="68">
        <v>4960</v>
      </c>
      <c r="I32" s="71"/>
      <c r="J32" s="71"/>
      <c r="K32" s="71"/>
      <c r="L32" s="73"/>
      <c r="M32" s="73"/>
      <c r="N32" s="73"/>
      <c r="O32" s="73"/>
      <c r="P32" s="73">
        <v>4960</v>
      </c>
      <c r="Q32" s="73"/>
      <c r="R32" s="71"/>
      <c r="S32" s="71"/>
      <c r="T32" s="71"/>
      <c r="U32" s="54">
        <f t="shared" si="1"/>
        <v>0</v>
      </c>
      <c r="V32" s="49"/>
      <c r="W32" s="48"/>
      <c r="X32" s="48"/>
      <c r="Y32" s="48"/>
      <c r="Z32" s="48"/>
      <c r="AA32" s="48"/>
      <c r="AB32" s="48"/>
      <c r="AC32" s="48"/>
      <c r="AD32" s="48"/>
      <c r="AE32" s="48"/>
      <c r="AF32" s="48"/>
      <c r="AG32" s="48"/>
      <c r="AH32" s="46">
        <f t="shared" si="2"/>
        <v>0</v>
      </c>
      <c r="AI32" s="58" t="str">
        <f t="shared" si="3"/>
        <v>UGOVOR IZVRŠEN</v>
      </c>
      <c r="AJ32" s="47" t="str">
        <f t="shared" si="10"/>
        <v>važi datum</v>
      </c>
    </row>
    <row r="33" spans="1:36" s="38" customFormat="1" ht="28.15" customHeight="1" x14ac:dyDescent="0.25">
      <c r="A33" s="60">
        <v>28</v>
      </c>
      <c r="B33" s="61" t="s">
        <v>54</v>
      </c>
      <c r="C33" s="70" t="s">
        <v>76</v>
      </c>
      <c r="D33" s="48"/>
      <c r="E33" s="48"/>
      <c r="F33" s="72">
        <v>44194</v>
      </c>
      <c r="G33" s="72">
        <v>44559</v>
      </c>
      <c r="H33" s="68">
        <v>1300</v>
      </c>
      <c r="I33" s="71"/>
      <c r="J33" s="71"/>
      <c r="K33" s="71"/>
      <c r="L33" s="71"/>
      <c r="M33" s="71"/>
      <c r="N33" s="71"/>
      <c r="O33" s="71"/>
      <c r="P33" s="71"/>
      <c r="Q33" s="71"/>
      <c r="R33" s="71"/>
      <c r="S33" s="71"/>
      <c r="T33" s="71"/>
      <c r="U33" s="54">
        <f t="shared" si="1"/>
        <v>1300</v>
      </c>
      <c r="V33" s="49"/>
      <c r="W33" s="48"/>
      <c r="X33" s="48"/>
      <c r="Y33" s="48"/>
      <c r="Z33" s="48"/>
      <c r="AA33" s="48"/>
      <c r="AB33" s="48"/>
      <c r="AC33" s="48"/>
      <c r="AD33" s="48"/>
      <c r="AE33" s="48"/>
      <c r="AF33" s="48"/>
      <c r="AG33" s="48"/>
      <c r="AH33" s="46">
        <f t="shared" si="2"/>
        <v>1300</v>
      </c>
      <c r="AI33" s="58" t="str">
        <f t="shared" si="3"/>
        <v/>
      </c>
      <c r="AJ33" s="47" t="str">
        <f t="shared" si="10"/>
        <v>važi datum</v>
      </c>
    </row>
    <row r="34" spans="1:36" s="38" customFormat="1" ht="28.15" customHeight="1" x14ac:dyDescent="0.25">
      <c r="A34" s="60">
        <v>29</v>
      </c>
      <c r="B34" s="60"/>
      <c r="C34" s="65"/>
      <c r="D34" s="42"/>
      <c r="E34" s="42"/>
      <c r="F34" s="43"/>
      <c r="G34" s="43"/>
      <c r="H34" s="67"/>
      <c r="I34" s="53"/>
      <c r="J34" s="53"/>
      <c r="K34" s="53"/>
      <c r="L34" s="53"/>
      <c r="M34" s="53"/>
      <c r="N34" s="53"/>
      <c r="O34" s="53"/>
      <c r="P34" s="53"/>
      <c r="Q34" s="53"/>
      <c r="R34" s="53"/>
      <c r="S34" s="53"/>
      <c r="T34" s="53"/>
      <c r="U34" s="54">
        <f t="shared" si="1"/>
        <v>0</v>
      </c>
      <c r="V34" s="44"/>
      <c r="W34" s="47"/>
      <c r="X34" s="47"/>
      <c r="Y34" s="47"/>
      <c r="Z34" s="47"/>
      <c r="AA34" s="47"/>
      <c r="AB34" s="47"/>
      <c r="AC34" s="47"/>
      <c r="AD34" s="47"/>
      <c r="AE34" s="47"/>
      <c r="AF34" s="47"/>
      <c r="AG34" s="47"/>
      <c r="AH34" s="46">
        <f t="shared" si="2"/>
        <v>0</v>
      </c>
      <c r="AI34" s="58" t="str">
        <f t="shared" si="3"/>
        <v>UGOVOR IZVRŠEN</v>
      </c>
      <c r="AJ34" s="47" t="str">
        <f t="shared" si="10"/>
        <v>istekao datumski</v>
      </c>
    </row>
    <row r="35" spans="1:36" s="38" customFormat="1" ht="28.15" customHeight="1" x14ac:dyDescent="0.25">
      <c r="A35" s="60">
        <v>30</v>
      </c>
      <c r="B35" s="60"/>
      <c r="C35" s="65"/>
      <c r="D35" s="42"/>
      <c r="E35" s="42"/>
      <c r="F35" s="43"/>
      <c r="G35" s="43"/>
      <c r="H35" s="67"/>
      <c r="I35" s="53"/>
      <c r="J35" s="53"/>
      <c r="K35" s="53"/>
      <c r="L35" s="53"/>
      <c r="M35" s="53"/>
      <c r="N35" s="53"/>
      <c r="O35" s="53"/>
      <c r="P35" s="53"/>
      <c r="Q35" s="53"/>
      <c r="R35" s="53"/>
      <c r="S35" s="53"/>
      <c r="T35" s="53"/>
      <c r="U35" s="54">
        <f t="shared" si="1"/>
        <v>0</v>
      </c>
      <c r="V35" s="44"/>
      <c r="W35" s="47"/>
      <c r="X35" s="47"/>
      <c r="Y35" s="47"/>
      <c r="Z35" s="47"/>
      <c r="AA35" s="47"/>
      <c r="AB35" s="47"/>
      <c r="AC35" s="47"/>
      <c r="AD35" s="47"/>
      <c r="AE35" s="47"/>
      <c r="AF35" s="47"/>
      <c r="AG35" s="47"/>
      <c r="AH35" s="46">
        <f t="shared" si="2"/>
        <v>0</v>
      </c>
      <c r="AI35" s="58" t="str">
        <f t="shared" si="3"/>
        <v>UGOVOR IZVRŠEN</v>
      </c>
      <c r="AJ35" s="47" t="str">
        <f t="shared" si="10"/>
        <v>istekao datumski</v>
      </c>
    </row>
    <row r="36" spans="1:36" s="38" customFormat="1" ht="28.15" customHeight="1" x14ac:dyDescent="0.25">
      <c r="A36" s="60">
        <v>31</v>
      </c>
      <c r="B36" s="60"/>
      <c r="C36" s="65"/>
      <c r="D36" s="42"/>
      <c r="E36" s="42"/>
      <c r="F36" s="43"/>
      <c r="G36" s="43"/>
      <c r="H36" s="67"/>
      <c r="I36" s="53"/>
      <c r="J36" s="53"/>
      <c r="K36" s="53"/>
      <c r="L36" s="53"/>
      <c r="M36" s="53"/>
      <c r="N36" s="53"/>
      <c r="O36" s="53"/>
      <c r="P36" s="53"/>
      <c r="Q36" s="53"/>
      <c r="R36" s="53"/>
      <c r="S36" s="53"/>
      <c r="T36" s="53"/>
      <c r="U36" s="54">
        <f t="shared" si="1"/>
        <v>0</v>
      </c>
      <c r="V36" s="44"/>
      <c r="W36" s="47"/>
      <c r="X36" s="47"/>
      <c r="Y36" s="47"/>
      <c r="Z36" s="47"/>
      <c r="AA36" s="47"/>
      <c r="AB36" s="47"/>
      <c r="AC36" s="47"/>
      <c r="AD36" s="47"/>
      <c r="AE36" s="47"/>
      <c r="AF36" s="47"/>
      <c r="AG36" s="47"/>
      <c r="AH36" s="46">
        <f t="shared" si="2"/>
        <v>0</v>
      </c>
      <c r="AI36" s="58" t="str">
        <f t="shared" si="3"/>
        <v>UGOVOR IZVRŠEN</v>
      </c>
      <c r="AJ36" s="47" t="str">
        <f t="shared" si="10"/>
        <v>istekao datumski</v>
      </c>
    </row>
    <row r="37" spans="1:36" s="38" customFormat="1" ht="28.15" customHeight="1" x14ac:dyDescent="0.25">
      <c r="A37" s="60">
        <v>32</v>
      </c>
      <c r="B37" s="60"/>
      <c r="C37" s="65"/>
      <c r="D37" s="42"/>
      <c r="E37" s="42"/>
      <c r="F37" s="43"/>
      <c r="G37" s="43"/>
      <c r="H37" s="67"/>
      <c r="I37" s="53"/>
      <c r="J37" s="53"/>
      <c r="K37" s="53"/>
      <c r="L37" s="53"/>
      <c r="M37" s="53"/>
      <c r="N37" s="53"/>
      <c r="O37" s="53"/>
      <c r="P37" s="53"/>
      <c r="Q37" s="53"/>
      <c r="R37" s="53"/>
      <c r="S37" s="53"/>
      <c r="T37" s="53"/>
      <c r="U37" s="54">
        <f t="shared" si="1"/>
        <v>0</v>
      </c>
      <c r="V37" s="44"/>
      <c r="W37" s="47"/>
      <c r="X37" s="47"/>
      <c r="Y37" s="47"/>
      <c r="Z37" s="47"/>
      <c r="AA37" s="47"/>
      <c r="AB37" s="47"/>
      <c r="AC37" s="47"/>
      <c r="AD37" s="47"/>
      <c r="AE37" s="47"/>
      <c r="AF37" s="47"/>
      <c r="AG37" s="47"/>
      <c r="AH37" s="46">
        <f t="shared" si="2"/>
        <v>0</v>
      </c>
      <c r="AI37" s="58" t="str">
        <f t="shared" si="3"/>
        <v>UGOVOR IZVRŠEN</v>
      </c>
      <c r="AJ37" s="47" t="str">
        <f t="shared" si="10"/>
        <v>istekao datumski</v>
      </c>
    </row>
    <row r="38" spans="1:36" s="38" customFormat="1" ht="28.15" customHeight="1" x14ac:dyDescent="0.25">
      <c r="A38" s="60">
        <v>33</v>
      </c>
      <c r="B38" s="60"/>
      <c r="C38" s="65"/>
      <c r="D38" s="42"/>
      <c r="E38" s="42"/>
      <c r="F38" s="43"/>
      <c r="G38" s="43"/>
      <c r="H38" s="67"/>
      <c r="I38" s="53"/>
      <c r="J38" s="53"/>
      <c r="K38" s="53"/>
      <c r="L38" s="53"/>
      <c r="M38" s="53"/>
      <c r="N38" s="53"/>
      <c r="O38" s="53"/>
      <c r="P38" s="53"/>
      <c r="Q38" s="53"/>
      <c r="R38" s="53"/>
      <c r="S38" s="53"/>
      <c r="T38" s="53"/>
      <c r="U38" s="54">
        <f t="shared" si="1"/>
        <v>0</v>
      </c>
      <c r="V38" s="44"/>
      <c r="W38" s="47"/>
      <c r="X38" s="47"/>
      <c r="Y38" s="47"/>
      <c r="Z38" s="47"/>
      <c r="AA38" s="47"/>
      <c r="AB38" s="47"/>
      <c r="AC38" s="47"/>
      <c r="AD38" s="47"/>
      <c r="AE38" s="47"/>
      <c r="AF38" s="47"/>
      <c r="AG38" s="47"/>
      <c r="AH38" s="46">
        <f t="shared" si="2"/>
        <v>0</v>
      </c>
      <c r="AI38" s="58" t="str">
        <f t="shared" si="3"/>
        <v>UGOVOR IZVRŠEN</v>
      </c>
      <c r="AJ38" s="47" t="str">
        <f t="shared" si="10"/>
        <v>istekao datumski</v>
      </c>
    </row>
    <row r="39" spans="1:36" s="38" customFormat="1" ht="28.15" customHeight="1" x14ac:dyDescent="0.25">
      <c r="A39" s="60">
        <v>34</v>
      </c>
      <c r="B39" s="60"/>
      <c r="C39" s="65"/>
      <c r="D39" s="42"/>
      <c r="E39" s="42"/>
      <c r="F39" s="43"/>
      <c r="G39" s="43"/>
      <c r="H39" s="67"/>
      <c r="I39" s="53"/>
      <c r="J39" s="53"/>
      <c r="K39" s="53"/>
      <c r="L39" s="53"/>
      <c r="M39" s="53"/>
      <c r="N39" s="53"/>
      <c r="O39" s="53"/>
      <c r="P39" s="53"/>
      <c r="Q39" s="53"/>
      <c r="R39" s="53"/>
      <c r="S39" s="53"/>
      <c r="T39" s="53"/>
      <c r="U39" s="54">
        <f t="shared" si="1"/>
        <v>0</v>
      </c>
      <c r="V39" s="44"/>
      <c r="W39" s="47"/>
      <c r="X39" s="47"/>
      <c r="Y39" s="47"/>
      <c r="Z39" s="47"/>
      <c r="AA39" s="47"/>
      <c r="AB39" s="47"/>
      <c r="AC39" s="47"/>
      <c r="AD39" s="47"/>
      <c r="AE39" s="47"/>
      <c r="AF39" s="47"/>
      <c r="AG39" s="47"/>
      <c r="AH39" s="46">
        <f t="shared" si="2"/>
        <v>0</v>
      </c>
      <c r="AI39" s="58" t="str">
        <f t="shared" si="3"/>
        <v>UGOVOR IZVRŠEN</v>
      </c>
      <c r="AJ39" s="47" t="str">
        <f t="shared" si="10"/>
        <v>istekao datumski</v>
      </c>
    </row>
    <row r="40" spans="1:36" s="38" customFormat="1" ht="28.15" customHeight="1" x14ac:dyDescent="0.25">
      <c r="A40" s="60">
        <v>35</v>
      </c>
      <c r="B40" s="60"/>
      <c r="C40" s="65"/>
      <c r="D40" s="42"/>
      <c r="E40" s="42"/>
      <c r="F40" s="43"/>
      <c r="G40" s="43"/>
      <c r="H40" s="67"/>
      <c r="I40" s="53"/>
      <c r="J40" s="53"/>
      <c r="K40" s="53"/>
      <c r="L40" s="53"/>
      <c r="M40" s="53"/>
      <c r="N40" s="53"/>
      <c r="O40" s="53"/>
      <c r="P40" s="53"/>
      <c r="Q40" s="53"/>
      <c r="R40" s="53"/>
      <c r="S40" s="53"/>
      <c r="T40" s="53"/>
      <c r="U40" s="54">
        <f t="shared" si="1"/>
        <v>0</v>
      </c>
      <c r="V40" s="44"/>
      <c r="W40" s="47"/>
      <c r="X40" s="47"/>
      <c r="Y40" s="47"/>
      <c r="Z40" s="47"/>
      <c r="AA40" s="47"/>
      <c r="AB40" s="47"/>
      <c r="AC40" s="47"/>
      <c r="AD40" s="47"/>
      <c r="AE40" s="47"/>
      <c r="AF40" s="47"/>
      <c r="AG40" s="47"/>
      <c r="AH40" s="46">
        <f t="shared" si="2"/>
        <v>0</v>
      </c>
      <c r="AI40" s="58" t="str">
        <f t="shared" si="3"/>
        <v>UGOVOR IZVRŠEN</v>
      </c>
      <c r="AJ40" s="47" t="str">
        <f t="shared" si="10"/>
        <v>istekao datumski</v>
      </c>
    </row>
    <row r="41" spans="1:36" s="38" customFormat="1" ht="28.15" customHeight="1" x14ac:dyDescent="0.25">
      <c r="A41" s="60">
        <v>36</v>
      </c>
      <c r="B41" s="60"/>
      <c r="C41" s="65"/>
      <c r="D41" s="42"/>
      <c r="E41" s="42"/>
      <c r="F41" s="43"/>
      <c r="G41" s="43"/>
      <c r="H41" s="67"/>
      <c r="I41" s="53"/>
      <c r="J41" s="53"/>
      <c r="K41" s="53"/>
      <c r="L41" s="53"/>
      <c r="M41" s="53"/>
      <c r="N41" s="53"/>
      <c r="O41" s="53"/>
      <c r="P41" s="53"/>
      <c r="Q41" s="53"/>
      <c r="R41" s="53"/>
      <c r="S41" s="53"/>
      <c r="T41" s="53"/>
      <c r="U41" s="54">
        <f t="shared" si="1"/>
        <v>0</v>
      </c>
      <c r="V41" s="44"/>
      <c r="W41" s="47"/>
      <c r="X41" s="47"/>
      <c r="Y41" s="47"/>
      <c r="Z41" s="47"/>
      <c r="AA41" s="47"/>
      <c r="AB41" s="47"/>
      <c r="AC41" s="47"/>
      <c r="AD41" s="47"/>
      <c r="AE41" s="47"/>
      <c r="AF41" s="47"/>
      <c r="AG41" s="47"/>
      <c r="AH41" s="46">
        <f t="shared" si="2"/>
        <v>0</v>
      </c>
      <c r="AI41" s="58" t="str">
        <f t="shared" si="3"/>
        <v>UGOVOR IZVRŠEN</v>
      </c>
      <c r="AJ41" s="47" t="str">
        <f t="shared" si="10"/>
        <v>istekao datumski</v>
      </c>
    </row>
    <row r="42" spans="1:36" s="38" customFormat="1" ht="28.15" customHeight="1" x14ac:dyDescent="0.25">
      <c r="A42" s="60">
        <v>37</v>
      </c>
      <c r="B42" s="60"/>
      <c r="C42" s="65"/>
      <c r="D42" s="42"/>
      <c r="E42" s="42"/>
      <c r="F42" s="43"/>
      <c r="G42" s="43"/>
      <c r="H42" s="67"/>
      <c r="I42" s="53"/>
      <c r="J42" s="53"/>
      <c r="K42" s="53"/>
      <c r="L42" s="53"/>
      <c r="M42" s="53"/>
      <c r="N42" s="53"/>
      <c r="O42" s="53"/>
      <c r="P42" s="53"/>
      <c r="Q42" s="53"/>
      <c r="R42" s="53"/>
      <c r="S42" s="53"/>
      <c r="T42" s="53"/>
      <c r="U42" s="54">
        <f t="shared" si="1"/>
        <v>0</v>
      </c>
      <c r="V42" s="44"/>
      <c r="W42" s="47"/>
      <c r="X42" s="47"/>
      <c r="Y42" s="47"/>
      <c r="Z42" s="47"/>
      <c r="AA42" s="47"/>
      <c r="AB42" s="47"/>
      <c r="AC42" s="47"/>
      <c r="AD42" s="47"/>
      <c r="AE42" s="47"/>
      <c r="AF42" s="47"/>
      <c r="AG42" s="47"/>
      <c r="AH42" s="46">
        <f t="shared" si="2"/>
        <v>0</v>
      </c>
      <c r="AI42" s="58" t="str">
        <f t="shared" si="3"/>
        <v>UGOVOR IZVRŠEN</v>
      </c>
      <c r="AJ42" s="47" t="str">
        <f t="shared" si="10"/>
        <v>istekao datumski</v>
      </c>
    </row>
    <row r="43" spans="1:36" s="38" customFormat="1" ht="28.15" customHeight="1" x14ac:dyDescent="0.25">
      <c r="A43" s="60">
        <v>38</v>
      </c>
      <c r="B43" s="60"/>
      <c r="C43" s="65"/>
      <c r="D43" s="42"/>
      <c r="E43" s="42"/>
      <c r="F43" s="43"/>
      <c r="G43" s="43"/>
      <c r="H43" s="67"/>
      <c r="I43" s="53"/>
      <c r="J43" s="53"/>
      <c r="K43" s="53"/>
      <c r="L43" s="53"/>
      <c r="M43" s="53"/>
      <c r="N43" s="53"/>
      <c r="O43" s="53"/>
      <c r="P43" s="53"/>
      <c r="Q43" s="53"/>
      <c r="R43" s="53"/>
      <c r="S43" s="53"/>
      <c r="T43" s="53"/>
      <c r="U43" s="54">
        <f t="shared" si="1"/>
        <v>0</v>
      </c>
      <c r="V43" s="44"/>
      <c r="W43" s="47"/>
      <c r="X43" s="47"/>
      <c r="Y43" s="47"/>
      <c r="Z43" s="47"/>
      <c r="AA43" s="47"/>
      <c r="AB43" s="47"/>
      <c r="AC43" s="47"/>
      <c r="AD43" s="47"/>
      <c r="AE43" s="47"/>
      <c r="AF43" s="47"/>
      <c r="AG43" s="47"/>
      <c r="AH43" s="46">
        <f t="shared" si="2"/>
        <v>0</v>
      </c>
      <c r="AI43" s="58" t="str">
        <f t="shared" si="3"/>
        <v>UGOVOR IZVRŠEN</v>
      </c>
      <c r="AJ43" s="47" t="str">
        <f t="shared" si="10"/>
        <v>istekao datumski</v>
      </c>
    </row>
    <row r="44" spans="1:36" s="38" customFormat="1" ht="28.15" customHeight="1" x14ac:dyDescent="0.25">
      <c r="A44" s="60">
        <v>39</v>
      </c>
      <c r="B44" s="60"/>
      <c r="C44" s="65"/>
      <c r="D44" s="42"/>
      <c r="E44" s="42"/>
      <c r="F44" s="43"/>
      <c r="G44" s="43"/>
      <c r="H44" s="67"/>
      <c r="I44" s="53"/>
      <c r="J44" s="53"/>
      <c r="K44" s="53"/>
      <c r="L44" s="53"/>
      <c r="M44" s="53"/>
      <c r="N44" s="53"/>
      <c r="O44" s="53"/>
      <c r="P44" s="53"/>
      <c r="Q44" s="53"/>
      <c r="R44" s="53"/>
      <c r="S44" s="53"/>
      <c r="T44" s="53"/>
      <c r="U44" s="54">
        <f t="shared" si="1"/>
        <v>0</v>
      </c>
      <c r="V44" s="44"/>
      <c r="W44" s="47"/>
      <c r="X44" s="47"/>
      <c r="Y44" s="47"/>
      <c r="Z44" s="47"/>
      <c r="AA44" s="47"/>
      <c r="AB44" s="47"/>
      <c r="AC44" s="47"/>
      <c r="AD44" s="47"/>
      <c r="AE44" s="47"/>
      <c r="AF44" s="47"/>
      <c r="AG44" s="47"/>
      <c r="AH44" s="46">
        <f t="shared" si="2"/>
        <v>0</v>
      </c>
      <c r="AI44" s="58" t="str">
        <f t="shared" si="3"/>
        <v>UGOVOR IZVRŠEN</v>
      </c>
      <c r="AJ44" s="47" t="str">
        <f t="shared" si="10"/>
        <v>istekao datumski</v>
      </c>
    </row>
    <row r="45" spans="1:36" s="38" customFormat="1" ht="28.15" customHeight="1" x14ac:dyDescent="0.25">
      <c r="A45" s="60">
        <v>40</v>
      </c>
      <c r="B45" s="60"/>
      <c r="C45" s="65"/>
      <c r="D45" s="42"/>
      <c r="E45" s="42"/>
      <c r="F45" s="43"/>
      <c r="G45" s="43"/>
      <c r="H45" s="67"/>
      <c r="I45" s="53"/>
      <c r="J45" s="53"/>
      <c r="K45" s="53"/>
      <c r="L45" s="53"/>
      <c r="M45" s="53"/>
      <c r="N45" s="53"/>
      <c r="O45" s="53"/>
      <c r="P45" s="53"/>
      <c r="Q45" s="53"/>
      <c r="R45" s="53"/>
      <c r="S45" s="53"/>
      <c r="T45" s="53"/>
      <c r="U45" s="54">
        <f t="shared" si="1"/>
        <v>0</v>
      </c>
      <c r="V45" s="44"/>
      <c r="W45" s="47"/>
      <c r="X45" s="47"/>
      <c r="Y45" s="47"/>
      <c r="Z45" s="47"/>
      <c r="AA45" s="47"/>
      <c r="AB45" s="47"/>
      <c r="AC45" s="47"/>
      <c r="AD45" s="47"/>
      <c r="AE45" s="47"/>
      <c r="AF45" s="47"/>
      <c r="AG45" s="47"/>
      <c r="AH45" s="46">
        <f t="shared" si="2"/>
        <v>0</v>
      </c>
      <c r="AI45" s="58" t="str">
        <f t="shared" si="3"/>
        <v>UGOVOR IZVRŠEN</v>
      </c>
      <c r="AJ45" s="47" t="str">
        <f t="shared" si="10"/>
        <v>istekao datumski</v>
      </c>
    </row>
    <row r="46" spans="1:36" s="38" customFormat="1" ht="28.15" customHeight="1" x14ac:dyDescent="0.25">
      <c r="A46" s="60">
        <v>41</v>
      </c>
      <c r="B46" s="60"/>
      <c r="C46" s="65"/>
      <c r="D46" s="42"/>
      <c r="E46" s="42"/>
      <c r="F46" s="43"/>
      <c r="G46" s="43"/>
      <c r="H46" s="67"/>
      <c r="I46" s="53"/>
      <c r="J46" s="53"/>
      <c r="K46" s="53"/>
      <c r="L46" s="53"/>
      <c r="M46" s="53"/>
      <c r="N46" s="53"/>
      <c r="O46" s="53"/>
      <c r="P46" s="53"/>
      <c r="Q46" s="53"/>
      <c r="R46" s="53"/>
      <c r="S46" s="53"/>
      <c r="T46" s="53"/>
      <c r="U46" s="54">
        <f t="shared" si="1"/>
        <v>0</v>
      </c>
      <c r="V46" s="44"/>
      <c r="W46" s="47"/>
      <c r="X46" s="47"/>
      <c r="Y46" s="47"/>
      <c r="Z46" s="47"/>
      <c r="AA46" s="47"/>
      <c r="AB46" s="47"/>
      <c r="AC46" s="47"/>
      <c r="AD46" s="47"/>
      <c r="AE46" s="47"/>
      <c r="AF46" s="47"/>
      <c r="AG46" s="47"/>
      <c r="AH46" s="46">
        <f t="shared" si="2"/>
        <v>0</v>
      </c>
      <c r="AI46" s="58" t="str">
        <f t="shared" si="3"/>
        <v>UGOVOR IZVRŠEN</v>
      </c>
      <c r="AJ46" s="47" t="str">
        <f t="shared" si="10"/>
        <v>istekao datumski</v>
      </c>
    </row>
    <row r="47" spans="1:36" s="38" customFormat="1" ht="28.15" customHeight="1" x14ac:dyDescent="0.25">
      <c r="A47" s="60">
        <v>42</v>
      </c>
      <c r="B47" s="60"/>
      <c r="C47" s="65"/>
      <c r="D47" s="42"/>
      <c r="E47" s="42"/>
      <c r="F47" s="43"/>
      <c r="G47" s="43"/>
      <c r="H47" s="67"/>
      <c r="I47" s="53"/>
      <c r="J47" s="53"/>
      <c r="K47" s="53"/>
      <c r="L47" s="53"/>
      <c r="M47" s="53"/>
      <c r="N47" s="53"/>
      <c r="O47" s="53"/>
      <c r="P47" s="53"/>
      <c r="Q47" s="53"/>
      <c r="R47" s="53"/>
      <c r="S47" s="53"/>
      <c r="T47" s="53"/>
      <c r="U47" s="54">
        <f t="shared" si="1"/>
        <v>0</v>
      </c>
      <c r="V47" s="44"/>
      <c r="W47" s="47"/>
      <c r="X47" s="47"/>
      <c r="Y47" s="47"/>
      <c r="Z47" s="47"/>
      <c r="AA47" s="47"/>
      <c r="AB47" s="47"/>
      <c r="AC47" s="47"/>
      <c r="AD47" s="47"/>
      <c r="AE47" s="47"/>
      <c r="AF47" s="47"/>
      <c r="AG47" s="47"/>
      <c r="AH47" s="46">
        <f t="shared" si="2"/>
        <v>0</v>
      </c>
      <c r="AI47" s="58" t="str">
        <f t="shared" si="3"/>
        <v>UGOVOR IZVRŠEN</v>
      </c>
      <c r="AJ47" s="47" t="str">
        <f t="shared" si="10"/>
        <v>istekao datumski</v>
      </c>
    </row>
    <row r="48" spans="1:36" s="38" customFormat="1" ht="28.15" customHeight="1" x14ac:dyDescent="0.25">
      <c r="A48" s="60">
        <v>43</v>
      </c>
      <c r="B48" s="60"/>
      <c r="C48" s="65"/>
      <c r="D48" s="42"/>
      <c r="E48" s="42"/>
      <c r="F48" s="43"/>
      <c r="G48" s="43"/>
      <c r="H48" s="67"/>
      <c r="I48" s="53"/>
      <c r="J48" s="53"/>
      <c r="K48" s="53"/>
      <c r="L48" s="53"/>
      <c r="M48" s="53"/>
      <c r="N48" s="53"/>
      <c r="O48" s="53"/>
      <c r="P48" s="53"/>
      <c r="Q48" s="53"/>
      <c r="R48" s="53"/>
      <c r="S48" s="53"/>
      <c r="T48" s="53"/>
      <c r="U48" s="54">
        <f t="shared" si="1"/>
        <v>0</v>
      </c>
      <c r="V48" s="44"/>
      <c r="W48" s="47"/>
      <c r="X48" s="47"/>
      <c r="Y48" s="47"/>
      <c r="Z48" s="47"/>
      <c r="AA48" s="47"/>
      <c r="AB48" s="47"/>
      <c r="AC48" s="47"/>
      <c r="AD48" s="47"/>
      <c r="AE48" s="47"/>
      <c r="AF48" s="47"/>
      <c r="AG48" s="47"/>
      <c r="AH48" s="46">
        <f t="shared" si="2"/>
        <v>0</v>
      </c>
      <c r="AI48" s="58" t="str">
        <f t="shared" si="3"/>
        <v>UGOVOR IZVRŠEN</v>
      </c>
      <c r="AJ48" s="47" t="str">
        <f t="shared" si="10"/>
        <v>istekao datumski</v>
      </c>
    </row>
    <row r="49" spans="1:36" ht="28.15" customHeight="1" x14ac:dyDescent="0.25">
      <c r="A49" s="60">
        <v>44</v>
      </c>
      <c r="B49" s="60"/>
      <c r="C49" s="65"/>
      <c r="D49" s="42"/>
      <c r="E49" s="42"/>
      <c r="F49" s="43"/>
      <c r="G49" s="43"/>
      <c r="H49" s="67"/>
      <c r="I49" s="53"/>
      <c r="J49" s="53"/>
      <c r="K49" s="53"/>
      <c r="L49" s="53"/>
      <c r="M49" s="53"/>
      <c r="N49" s="53"/>
      <c r="O49" s="53"/>
      <c r="P49" s="53"/>
      <c r="Q49" s="53"/>
      <c r="R49" s="53"/>
      <c r="S49" s="53"/>
      <c r="T49" s="53"/>
      <c r="U49" s="54">
        <f t="shared" si="1"/>
        <v>0</v>
      </c>
      <c r="V49" s="44"/>
      <c r="W49" s="47"/>
      <c r="X49" s="47"/>
      <c r="Y49" s="47"/>
      <c r="Z49" s="47"/>
      <c r="AA49" s="47"/>
      <c r="AB49" s="47"/>
      <c r="AC49" s="47"/>
      <c r="AD49" s="47"/>
      <c r="AE49" s="47"/>
      <c r="AF49" s="47"/>
      <c r="AG49" s="47"/>
      <c r="AH49" s="46">
        <f t="shared" si="2"/>
        <v>0</v>
      </c>
      <c r="AI49" s="58" t="str">
        <f t="shared" si="3"/>
        <v>UGOVOR IZVRŠEN</v>
      </c>
      <c r="AJ49" s="47" t="str">
        <f t="shared" si="10"/>
        <v>istekao datumski</v>
      </c>
    </row>
    <row r="50" spans="1:36" ht="28.15" customHeight="1" x14ac:dyDescent="0.25">
      <c r="A50" s="60">
        <v>45</v>
      </c>
      <c r="B50" s="60"/>
      <c r="C50" s="65"/>
      <c r="D50" s="42"/>
      <c r="E50" s="42"/>
      <c r="F50" s="43"/>
      <c r="G50" s="43"/>
      <c r="H50" s="67"/>
      <c r="I50" s="53"/>
      <c r="J50" s="53"/>
      <c r="K50" s="53"/>
      <c r="L50" s="53"/>
      <c r="M50" s="53"/>
      <c r="N50" s="53"/>
      <c r="O50" s="53"/>
      <c r="P50" s="53"/>
      <c r="Q50" s="53"/>
      <c r="R50" s="53"/>
      <c r="S50" s="53"/>
      <c r="T50" s="53"/>
      <c r="U50" s="54">
        <f t="shared" si="1"/>
        <v>0</v>
      </c>
      <c r="V50" s="44"/>
      <c r="W50" s="47"/>
      <c r="X50" s="47"/>
      <c r="Y50" s="47"/>
      <c r="Z50" s="47"/>
      <c r="AA50" s="47"/>
      <c r="AB50" s="47"/>
      <c r="AC50" s="47"/>
      <c r="AD50" s="47"/>
      <c r="AE50" s="47"/>
      <c r="AF50" s="47"/>
      <c r="AG50" s="47"/>
      <c r="AH50" s="46">
        <f t="shared" si="2"/>
        <v>0</v>
      </c>
      <c r="AI50" s="58" t="str">
        <f t="shared" si="3"/>
        <v>UGOVOR IZVRŠEN</v>
      </c>
      <c r="AJ50" s="47" t="str">
        <f t="shared" si="10"/>
        <v>istekao datumski</v>
      </c>
    </row>
    <row r="51" spans="1:36" ht="28.15" customHeight="1" x14ac:dyDescent="0.25">
      <c r="A51" s="60">
        <v>46</v>
      </c>
      <c r="B51" s="60"/>
      <c r="C51" s="65"/>
      <c r="D51" s="42"/>
      <c r="E51" s="42"/>
      <c r="F51" s="43"/>
      <c r="G51" s="43"/>
      <c r="H51" s="67"/>
      <c r="I51" s="53"/>
      <c r="J51" s="53"/>
      <c r="K51" s="53"/>
      <c r="L51" s="53"/>
      <c r="M51" s="53"/>
      <c r="N51" s="53"/>
      <c r="O51" s="53"/>
      <c r="P51" s="53"/>
      <c r="Q51" s="53"/>
      <c r="R51" s="53"/>
      <c r="S51" s="53"/>
      <c r="T51" s="53"/>
      <c r="U51" s="54">
        <f t="shared" si="1"/>
        <v>0</v>
      </c>
      <c r="V51" s="44"/>
      <c r="W51" s="47"/>
      <c r="X51" s="47"/>
      <c r="Y51" s="47"/>
      <c r="Z51" s="47"/>
      <c r="AA51" s="47"/>
      <c r="AB51" s="47"/>
      <c r="AC51" s="47"/>
      <c r="AD51" s="47"/>
      <c r="AE51" s="47"/>
      <c r="AF51" s="47"/>
      <c r="AG51" s="47"/>
      <c r="AH51" s="46">
        <f t="shared" si="2"/>
        <v>0</v>
      </c>
      <c r="AI51" s="58" t="str">
        <f t="shared" si="3"/>
        <v>UGOVOR IZVRŠEN</v>
      </c>
      <c r="AJ51" s="47" t="str">
        <f t="shared" si="10"/>
        <v>istekao datumski</v>
      </c>
    </row>
    <row r="52" spans="1:36" ht="28.15" customHeight="1" x14ac:dyDescent="0.25">
      <c r="A52" s="60">
        <v>47</v>
      </c>
      <c r="B52" s="60"/>
      <c r="C52" s="65"/>
      <c r="D52" s="42"/>
      <c r="E52" s="42"/>
      <c r="F52" s="43"/>
      <c r="G52" s="43"/>
      <c r="H52" s="67"/>
      <c r="I52" s="53"/>
      <c r="J52" s="53"/>
      <c r="K52" s="53"/>
      <c r="L52" s="53"/>
      <c r="M52" s="53"/>
      <c r="N52" s="53"/>
      <c r="O52" s="53"/>
      <c r="P52" s="53"/>
      <c r="Q52" s="53"/>
      <c r="R52" s="53"/>
      <c r="S52" s="53"/>
      <c r="T52" s="53"/>
      <c r="U52" s="54">
        <f t="shared" si="1"/>
        <v>0</v>
      </c>
      <c r="V52" s="44"/>
      <c r="W52" s="47"/>
      <c r="X52" s="47"/>
      <c r="Y52" s="47"/>
      <c r="Z52" s="47"/>
      <c r="AA52" s="47"/>
      <c r="AB52" s="47"/>
      <c r="AC52" s="47"/>
      <c r="AD52" s="47"/>
      <c r="AE52" s="47"/>
      <c r="AF52" s="47"/>
      <c r="AG52" s="47"/>
      <c r="AH52" s="46">
        <f t="shared" si="2"/>
        <v>0</v>
      </c>
      <c r="AI52" s="58" t="str">
        <f t="shared" si="3"/>
        <v>UGOVOR IZVRŠEN</v>
      </c>
      <c r="AJ52" s="47" t="str">
        <f t="shared" si="10"/>
        <v>istekao datumski</v>
      </c>
    </row>
    <row r="53" spans="1:36" ht="28.15" customHeight="1" x14ac:dyDescent="0.25">
      <c r="A53" s="60">
        <v>48</v>
      </c>
      <c r="B53" s="60"/>
      <c r="C53" s="65"/>
      <c r="D53" s="42"/>
      <c r="E53" s="42"/>
      <c r="F53" s="43"/>
      <c r="G53" s="43"/>
      <c r="H53" s="67"/>
      <c r="I53" s="53"/>
      <c r="J53" s="53"/>
      <c r="K53" s="53"/>
      <c r="L53" s="53"/>
      <c r="M53" s="53"/>
      <c r="N53" s="53"/>
      <c r="O53" s="53"/>
      <c r="P53" s="53"/>
      <c r="Q53" s="53"/>
      <c r="R53" s="53"/>
      <c r="S53" s="53"/>
      <c r="T53" s="53"/>
      <c r="U53" s="54">
        <f t="shared" si="1"/>
        <v>0</v>
      </c>
      <c r="V53" s="44"/>
      <c r="W53" s="47"/>
      <c r="X53" s="47"/>
      <c r="Y53" s="47"/>
      <c r="Z53" s="47"/>
      <c r="AA53" s="47"/>
      <c r="AB53" s="47"/>
      <c r="AC53" s="47"/>
      <c r="AD53" s="47"/>
      <c r="AE53" s="47"/>
      <c r="AF53" s="47"/>
      <c r="AG53" s="47"/>
      <c r="AH53" s="46">
        <f t="shared" si="2"/>
        <v>0</v>
      </c>
      <c r="AI53" s="58" t="str">
        <f t="shared" si="3"/>
        <v>UGOVOR IZVRŠEN</v>
      </c>
      <c r="AJ53" s="47" t="str">
        <f t="shared" si="10"/>
        <v>istekao datumski</v>
      </c>
    </row>
    <row r="54" spans="1:36" ht="28.15" customHeight="1" x14ac:dyDescent="0.25">
      <c r="A54" s="75" t="s">
        <v>88</v>
      </c>
      <c r="B54" s="61"/>
      <c r="C54" s="70"/>
      <c r="D54" s="48"/>
      <c r="E54" s="48"/>
      <c r="F54" s="76"/>
      <c r="G54" s="48"/>
      <c r="H54" s="69">
        <f t="shared" ref="H54:AH54" si="11">SUM(H6:H53)</f>
        <v>127623.81</v>
      </c>
      <c r="I54" s="63">
        <f t="shared" si="11"/>
        <v>0</v>
      </c>
      <c r="J54" s="63">
        <f t="shared" si="11"/>
        <v>0</v>
      </c>
      <c r="K54" s="63">
        <f t="shared" si="11"/>
        <v>17859.830000000002</v>
      </c>
      <c r="L54" s="63">
        <f t="shared" si="11"/>
        <v>5193.2800000000007</v>
      </c>
      <c r="M54" s="63">
        <f t="shared" si="11"/>
        <v>3196.19</v>
      </c>
      <c r="N54" s="63">
        <f t="shared" si="11"/>
        <v>1628.99</v>
      </c>
      <c r="O54" s="63">
        <f t="shared" si="11"/>
        <v>3010.4399999999996</v>
      </c>
      <c r="P54" s="63">
        <f t="shared" si="11"/>
        <v>6090.32</v>
      </c>
      <c r="Q54" s="63">
        <f t="shared" si="11"/>
        <v>9398.2099999999991</v>
      </c>
      <c r="R54" s="63">
        <f t="shared" si="11"/>
        <v>8187.24</v>
      </c>
      <c r="S54" s="63">
        <f t="shared" si="11"/>
        <v>6202.02</v>
      </c>
      <c r="T54" s="63">
        <f t="shared" si="11"/>
        <v>11799.18</v>
      </c>
      <c r="U54" s="63">
        <f t="shared" si="11"/>
        <v>55058.109999999993</v>
      </c>
      <c r="V54" s="63">
        <f t="shared" si="11"/>
        <v>3840.0400000000004</v>
      </c>
      <c r="W54" s="63">
        <f t="shared" si="11"/>
        <v>0</v>
      </c>
      <c r="X54" s="63">
        <f t="shared" si="11"/>
        <v>0</v>
      </c>
      <c r="Y54" s="63">
        <f t="shared" si="11"/>
        <v>0</v>
      </c>
      <c r="Z54" s="63">
        <f t="shared" si="11"/>
        <v>0</v>
      </c>
      <c r="AA54" s="63">
        <f t="shared" si="11"/>
        <v>0</v>
      </c>
      <c r="AB54" s="63">
        <f t="shared" si="11"/>
        <v>0</v>
      </c>
      <c r="AC54" s="63">
        <f t="shared" si="11"/>
        <v>0</v>
      </c>
      <c r="AD54" s="63">
        <f t="shared" si="11"/>
        <v>0</v>
      </c>
      <c r="AE54" s="63">
        <f t="shared" si="11"/>
        <v>0</v>
      </c>
      <c r="AF54" s="63">
        <f t="shared" si="11"/>
        <v>0</v>
      </c>
      <c r="AG54" s="63">
        <f t="shared" si="11"/>
        <v>0</v>
      </c>
      <c r="AH54" s="63">
        <f t="shared" si="11"/>
        <v>51218.069999999992</v>
      </c>
      <c r="AI54" s="58" t="str">
        <f t="shared" ref="AI54" si="12">IF(AH54=0,"UGOVOR IZVRŠEN","")</f>
        <v/>
      </c>
      <c r="AJ54" s="47" t="str">
        <f t="shared" si="10"/>
        <v>istekao datumski</v>
      </c>
    </row>
    <row r="55" spans="1:36" ht="28.15" customHeight="1" x14ac:dyDescent="0.25">
      <c r="G55" s="74"/>
    </row>
  </sheetData>
  <mergeCells count="13">
    <mergeCell ref="V2:AG2"/>
    <mergeCell ref="AH2:AH5"/>
    <mergeCell ref="AI2:AJ5"/>
    <mergeCell ref="U2:U5"/>
    <mergeCell ref="A2:A5"/>
    <mergeCell ref="B2:B5"/>
    <mergeCell ref="C2:C5"/>
    <mergeCell ref="D2:D5"/>
    <mergeCell ref="E2:E5"/>
    <mergeCell ref="F2:F5"/>
    <mergeCell ref="G2:G5"/>
    <mergeCell ref="H2:H5"/>
    <mergeCell ref="I2:T2"/>
  </mergeCells>
  <conditionalFormatting sqref="AI6:AI54">
    <cfRule type="cellIs" dxfId="2" priority="1" operator="equal">
      <formula>"UGOVOR IZVRŠEN"</formula>
    </cfRule>
    <cfRule type="iconSet" priority="3">
      <iconSet iconSet="3TrafficLights2">
        <cfvo type="percent" val="0"/>
        <cfvo type="percent" val="33"/>
        <cfvo type="percent" val="67"/>
      </iconSet>
    </cfRule>
  </conditionalFormatting>
  <conditionalFormatting sqref="AJ6:AJ54">
    <cfRule type="cellIs" dxfId="1" priority="2" operator="equal">
      <formula>"istekao datumski"</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workbookViewId="0">
      <selection activeCell="C16" sqref="C16"/>
    </sheetView>
  </sheetViews>
  <sheetFormatPr defaultColWidth="9.140625" defaultRowHeight="14.25" x14ac:dyDescent="0.25"/>
  <cols>
    <col min="1" max="1" width="3.5703125" style="1" customWidth="1"/>
    <col min="2" max="2" width="18.28515625" style="1" customWidth="1"/>
    <col min="3" max="3" width="17" style="1" customWidth="1"/>
    <col min="4" max="4" width="12.5703125" style="1" customWidth="1"/>
    <col min="5" max="5" width="9.140625" style="1"/>
    <col min="6" max="6" width="9.85546875" style="1" customWidth="1"/>
    <col min="7" max="8" width="9.140625" style="1"/>
    <col min="9" max="20" width="12.140625" style="1" customWidth="1"/>
    <col min="21" max="21" width="11.7109375" style="1" customWidth="1"/>
    <col min="22" max="16384" width="9.140625" style="1"/>
  </cols>
  <sheetData>
    <row r="1" spans="1:21" ht="24.75" customHeight="1" thickBot="1" x14ac:dyDescent="0.3">
      <c r="A1" s="102" t="s">
        <v>0</v>
      </c>
      <c r="B1" s="103"/>
      <c r="C1" s="103"/>
      <c r="D1" s="103"/>
      <c r="E1" s="103"/>
      <c r="F1" s="103"/>
      <c r="G1" s="103"/>
      <c r="H1" s="103"/>
      <c r="I1" s="103"/>
      <c r="J1" s="103"/>
      <c r="K1" s="103"/>
      <c r="L1" s="103"/>
      <c r="M1" s="103"/>
      <c r="N1" s="103"/>
      <c r="O1" s="103"/>
      <c r="P1" s="103"/>
      <c r="Q1" s="103"/>
      <c r="R1" s="103"/>
      <c r="S1" s="103"/>
      <c r="T1" s="103"/>
      <c r="U1" s="104"/>
    </row>
    <row r="2" spans="1:21" s="2" customFormat="1" ht="15" customHeight="1" thickBot="1" x14ac:dyDescent="0.3">
      <c r="A2" s="105" t="s">
        <v>1</v>
      </c>
      <c r="B2" s="90" t="s">
        <v>2</v>
      </c>
      <c r="C2" s="90" t="s">
        <v>3</v>
      </c>
      <c r="D2" s="90" t="s">
        <v>4</v>
      </c>
      <c r="E2" s="90" t="s">
        <v>5</v>
      </c>
      <c r="F2" s="90" t="s">
        <v>6</v>
      </c>
      <c r="G2" s="90" t="s">
        <v>7</v>
      </c>
      <c r="H2" s="93" t="s">
        <v>8</v>
      </c>
      <c r="I2" s="96" t="s">
        <v>9</v>
      </c>
      <c r="J2" s="97"/>
      <c r="K2" s="97"/>
      <c r="L2" s="97"/>
      <c r="M2" s="97"/>
      <c r="N2" s="97"/>
      <c r="O2" s="97"/>
      <c r="P2" s="97"/>
      <c r="Q2" s="97"/>
      <c r="R2" s="97"/>
      <c r="S2" s="97"/>
      <c r="T2" s="98"/>
      <c r="U2" s="99" t="s">
        <v>10</v>
      </c>
    </row>
    <row r="3" spans="1:21" s="2" customFormat="1" ht="11.25" x14ac:dyDescent="0.25">
      <c r="A3" s="106"/>
      <c r="B3" s="91"/>
      <c r="C3" s="91"/>
      <c r="D3" s="91"/>
      <c r="E3" s="91"/>
      <c r="F3" s="91"/>
      <c r="G3" s="91"/>
      <c r="H3" s="94"/>
      <c r="I3" s="3" t="s">
        <v>11</v>
      </c>
      <c r="J3" s="4" t="s">
        <v>11</v>
      </c>
      <c r="K3" s="4" t="s">
        <v>11</v>
      </c>
      <c r="L3" s="4" t="s">
        <v>11</v>
      </c>
      <c r="M3" s="4" t="s">
        <v>11</v>
      </c>
      <c r="N3" s="4" t="s">
        <v>11</v>
      </c>
      <c r="O3" s="4" t="s">
        <v>11</v>
      </c>
      <c r="P3" s="4" t="s">
        <v>11</v>
      </c>
      <c r="Q3" s="4" t="s">
        <v>11</v>
      </c>
      <c r="R3" s="4" t="s">
        <v>11</v>
      </c>
      <c r="S3" s="4" t="s">
        <v>11</v>
      </c>
      <c r="T3" s="4" t="s">
        <v>11</v>
      </c>
      <c r="U3" s="100"/>
    </row>
    <row r="4" spans="1:21" s="2" customFormat="1" ht="11.25" x14ac:dyDescent="0.25">
      <c r="A4" s="106"/>
      <c r="B4" s="91"/>
      <c r="C4" s="91"/>
      <c r="D4" s="91"/>
      <c r="E4" s="91"/>
      <c r="F4" s="91"/>
      <c r="G4" s="91"/>
      <c r="H4" s="94"/>
      <c r="I4" s="5" t="s">
        <v>12</v>
      </c>
      <c r="J4" s="6" t="s">
        <v>12</v>
      </c>
      <c r="K4" s="6" t="s">
        <v>12</v>
      </c>
      <c r="L4" s="6" t="s">
        <v>12</v>
      </c>
      <c r="M4" s="6" t="s">
        <v>12</v>
      </c>
      <c r="N4" s="6" t="s">
        <v>12</v>
      </c>
      <c r="O4" s="6" t="s">
        <v>12</v>
      </c>
      <c r="P4" s="6" t="s">
        <v>12</v>
      </c>
      <c r="Q4" s="6" t="s">
        <v>12</v>
      </c>
      <c r="R4" s="6" t="s">
        <v>12</v>
      </c>
      <c r="S4" s="6" t="s">
        <v>12</v>
      </c>
      <c r="T4" s="6" t="s">
        <v>12</v>
      </c>
      <c r="U4" s="100"/>
    </row>
    <row r="5" spans="1:21" s="2" customFormat="1" ht="16.5" customHeight="1" thickBot="1" x14ac:dyDescent="0.3">
      <c r="A5" s="107"/>
      <c r="B5" s="92"/>
      <c r="C5" s="92"/>
      <c r="D5" s="92"/>
      <c r="E5" s="92"/>
      <c r="F5" s="92"/>
      <c r="G5" s="92"/>
      <c r="H5" s="95"/>
      <c r="I5" s="7" t="s">
        <v>13</v>
      </c>
      <c r="J5" s="8" t="s">
        <v>13</v>
      </c>
      <c r="K5" s="8" t="s">
        <v>13</v>
      </c>
      <c r="L5" s="8" t="s">
        <v>13</v>
      </c>
      <c r="M5" s="8" t="s">
        <v>13</v>
      </c>
      <c r="N5" s="8" t="s">
        <v>13</v>
      </c>
      <c r="O5" s="8" t="s">
        <v>13</v>
      </c>
      <c r="P5" s="8" t="s">
        <v>13</v>
      </c>
      <c r="Q5" s="8" t="s">
        <v>13</v>
      </c>
      <c r="R5" s="8" t="s">
        <v>13</v>
      </c>
      <c r="S5" s="8" t="s">
        <v>13</v>
      </c>
      <c r="T5" s="8" t="s">
        <v>13</v>
      </c>
      <c r="U5" s="101"/>
    </row>
    <row r="6" spans="1:21" ht="29.25" customHeight="1" x14ac:dyDescent="0.25">
      <c r="A6" s="9">
        <v>1</v>
      </c>
      <c r="B6" s="10"/>
      <c r="C6" s="10"/>
      <c r="D6" s="11"/>
      <c r="E6" s="11"/>
      <c r="F6" s="11"/>
      <c r="G6" s="11"/>
      <c r="H6" s="12"/>
      <c r="I6" s="13"/>
      <c r="J6" s="14"/>
      <c r="K6" s="14"/>
      <c r="L6" s="14"/>
      <c r="M6" s="14"/>
      <c r="N6" s="14"/>
      <c r="O6" s="14"/>
      <c r="P6" s="14"/>
      <c r="Q6" s="14"/>
      <c r="R6" s="14"/>
      <c r="S6" s="14"/>
      <c r="T6" s="14"/>
      <c r="U6" s="15">
        <f>H6-I6-J6-K6-L6-M6-N6-O6-P6-Q6-R6-S6-T6</f>
        <v>0</v>
      </c>
    </row>
    <row r="7" spans="1:21" ht="29.25" customHeight="1" x14ac:dyDescent="0.25">
      <c r="A7" s="16">
        <v>2</v>
      </c>
      <c r="B7" s="17"/>
      <c r="C7" s="17"/>
      <c r="D7" s="18"/>
      <c r="E7" s="18"/>
      <c r="F7" s="18"/>
      <c r="G7" s="18"/>
      <c r="H7" s="19"/>
      <c r="I7" s="20"/>
      <c r="J7" s="21"/>
      <c r="K7" s="21"/>
      <c r="L7" s="21"/>
      <c r="M7" s="21"/>
      <c r="N7" s="21"/>
      <c r="O7" s="21"/>
      <c r="P7" s="21"/>
      <c r="Q7" s="21"/>
      <c r="R7" s="21"/>
      <c r="S7" s="21"/>
      <c r="T7" s="21"/>
      <c r="U7" s="22">
        <f t="shared" ref="U7:U39" si="0">H7-I7-J7-K7-L7-M7-N7-O7-P7-Q7-R7-S7-T7</f>
        <v>0</v>
      </c>
    </row>
    <row r="8" spans="1:21" ht="29.25" customHeight="1" x14ac:dyDescent="0.25">
      <c r="A8" s="16">
        <v>3</v>
      </c>
      <c r="B8" s="17"/>
      <c r="C8" s="17"/>
      <c r="D8" s="18"/>
      <c r="E8" s="18"/>
      <c r="F8" s="18"/>
      <c r="G8" s="18"/>
      <c r="H8" s="19"/>
      <c r="I8" s="20"/>
      <c r="J8" s="21"/>
      <c r="K8" s="21"/>
      <c r="L8" s="21"/>
      <c r="M8" s="21"/>
      <c r="N8" s="21"/>
      <c r="O8" s="21"/>
      <c r="P8" s="21"/>
      <c r="Q8" s="21"/>
      <c r="R8" s="21"/>
      <c r="S8" s="21"/>
      <c r="T8" s="21"/>
      <c r="U8" s="22">
        <f t="shared" si="0"/>
        <v>0</v>
      </c>
    </row>
    <row r="9" spans="1:21" ht="29.25" customHeight="1" x14ac:dyDescent="0.25">
      <c r="A9" s="16">
        <v>4</v>
      </c>
      <c r="B9" s="17"/>
      <c r="C9" s="17"/>
      <c r="D9" s="18"/>
      <c r="E9" s="18"/>
      <c r="F9" s="18"/>
      <c r="G9" s="18"/>
      <c r="H9" s="19"/>
      <c r="I9" s="20"/>
      <c r="J9" s="21"/>
      <c r="K9" s="21"/>
      <c r="L9" s="21"/>
      <c r="M9" s="21"/>
      <c r="N9" s="21"/>
      <c r="O9" s="21"/>
      <c r="P9" s="21"/>
      <c r="Q9" s="21"/>
      <c r="R9" s="21"/>
      <c r="S9" s="21"/>
      <c r="T9" s="21"/>
      <c r="U9" s="22">
        <f t="shared" si="0"/>
        <v>0</v>
      </c>
    </row>
    <row r="10" spans="1:21" ht="29.25" customHeight="1" x14ac:dyDescent="0.25">
      <c r="A10" s="16">
        <v>5</v>
      </c>
      <c r="B10" s="17"/>
      <c r="C10" s="17"/>
      <c r="D10" s="18"/>
      <c r="E10" s="18"/>
      <c r="F10" s="18"/>
      <c r="G10" s="18"/>
      <c r="H10" s="19"/>
      <c r="I10" s="20"/>
      <c r="J10" s="21"/>
      <c r="K10" s="21"/>
      <c r="L10" s="21"/>
      <c r="M10" s="21"/>
      <c r="N10" s="21"/>
      <c r="O10" s="21"/>
      <c r="P10" s="21"/>
      <c r="Q10" s="21"/>
      <c r="R10" s="21"/>
      <c r="S10" s="21"/>
      <c r="T10" s="21"/>
      <c r="U10" s="22">
        <f t="shared" si="0"/>
        <v>0</v>
      </c>
    </row>
    <row r="11" spans="1:21" ht="29.25" customHeight="1" x14ac:dyDescent="0.25">
      <c r="A11" s="16">
        <v>6</v>
      </c>
      <c r="B11" s="17"/>
      <c r="C11" s="17"/>
      <c r="D11" s="18"/>
      <c r="E11" s="18"/>
      <c r="F11" s="18"/>
      <c r="G11" s="18"/>
      <c r="H11" s="19"/>
      <c r="I11" s="20"/>
      <c r="J11" s="21"/>
      <c r="K11" s="21"/>
      <c r="L11" s="21"/>
      <c r="M11" s="21"/>
      <c r="N11" s="21"/>
      <c r="O11" s="21"/>
      <c r="P11" s="21"/>
      <c r="Q11" s="21"/>
      <c r="R11" s="21"/>
      <c r="S11" s="21"/>
      <c r="T11" s="21"/>
      <c r="U11" s="22">
        <f t="shared" si="0"/>
        <v>0</v>
      </c>
    </row>
    <row r="12" spans="1:21" ht="29.25" customHeight="1" x14ac:dyDescent="0.25">
      <c r="A12" s="16">
        <v>7</v>
      </c>
      <c r="B12" s="17"/>
      <c r="C12" s="17"/>
      <c r="D12" s="18"/>
      <c r="E12" s="18"/>
      <c r="F12" s="18"/>
      <c r="G12" s="18"/>
      <c r="H12" s="19"/>
      <c r="I12" s="20"/>
      <c r="J12" s="21"/>
      <c r="K12" s="21"/>
      <c r="L12" s="21"/>
      <c r="M12" s="21"/>
      <c r="N12" s="21"/>
      <c r="O12" s="21"/>
      <c r="P12" s="21"/>
      <c r="Q12" s="21"/>
      <c r="R12" s="21"/>
      <c r="S12" s="21"/>
      <c r="T12" s="21"/>
      <c r="U12" s="22">
        <f t="shared" si="0"/>
        <v>0</v>
      </c>
    </row>
    <row r="13" spans="1:21" ht="29.25" customHeight="1" x14ac:dyDescent="0.25">
      <c r="A13" s="16">
        <v>8</v>
      </c>
      <c r="B13" s="17"/>
      <c r="C13" s="17"/>
      <c r="D13" s="18"/>
      <c r="E13" s="18"/>
      <c r="F13" s="18"/>
      <c r="G13" s="18"/>
      <c r="H13" s="19"/>
      <c r="I13" s="20"/>
      <c r="J13" s="21"/>
      <c r="K13" s="21"/>
      <c r="L13" s="21"/>
      <c r="M13" s="21"/>
      <c r="N13" s="21"/>
      <c r="O13" s="21"/>
      <c r="P13" s="21"/>
      <c r="Q13" s="21"/>
      <c r="R13" s="21"/>
      <c r="S13" s="21"/>
      <c r="T13" s="21"/>
      <c r="U13" s="22">
        <f t="shared" si="0"/>
        <v>0</v>
      </c>
    </row>
    <row r="14" spans="1:21" ht="29.25" customHeight="1" x14ac:dyDescent="0.25">
      <c r="A14" s="16">
        <v>9</v>
      </c>
      <c r="B14" s="17"/>
      <c r="C14" s="17"/>
      <c r="D14" s="18"/>
      <c r="E14" s="18"/>
      <c r="F14" s="18"/>
      <c r="G14" s="18"/>
      <c r="H14" s="19"/>
      <c r="I14" s="20"/>
      <c r="J14" s="21"/>
      <c r="K14" s="21"/>
      <c r="L14" s="21"/>
      <c r="M14" s="21"/>
      <c r="N14" s="21"/>
      <c r="O14" s="21"/>
      <c r="P14" s="21"/>
      <c r="Q14" s="21"/>
      <c r="R14" s="21"/>
      <c r="S14" s="21"/>
      <c r="T14" s="21"/>
      <c r="U14" s="22">
        <f t="shared" si="0"/>
        <v>0</v>
      </c>
    </row>
    <row r="15" spans="1:21" ht="29.25" customHeight="1" x14ac:dyDescent="0.25">
      <c r="A15" s="16">
        <v>10</v>
      </c>
      <c r="B15" s="17"/>
      <c r="C15" s="17"/>
      <c r="D15" s="18"/>
      <c r="E15" s="18"/>
      <c r="F15" s="18"/>
      <c r="G15" s="18"/>
      <c r="H15" s="19"/>
      <c r="I15" s="20"/>
      <c r="J15" s="21"/>
      <c r="K15" s="21"/>
      <c r="L15" s="21"/>
      <c r="M15" s="21"/>
      <c r="N15" s="21"/>
      <c r="O15" s="21"/>
      <c r="P15" s="21"/>
      <c r="Q15" s="21"/>
      <c r="R15" s="21"/>
      <c r="S15" s="21"/>
      <c r="T15" s="21"/>
      <c r="U15" s="22">
        <f t="shared" si="0"/>
        <v>0</v>
      </c>
    </row>
    <row r="16" spans="1:21" ht="29.25" customHeight="1" x14ac:dyDescent="0.25">
      <c r="A16" s="16">
        <v>11</v>
      </c>
      <c r="B16" s="17"/>
      <c r="C16" s="17"/>
      <c r="D16" s="18"/>
      <c r="E16" s="18"/>
      <c r="F16" s="18"/>
      <c r="G16" s="18"/>
      <c r="H16" s="19"/>
      <c r="I16" s="20"/>
      <c r="J16" s="21"/>
      <c r="K16" s="21"/>
      <c r="L16" s="21"/>
      <c r="M16" s="21"/>
      <c r="N16" s="21"/>
      <c r="O16" s="21"/>
      <c r="P16" s="21"/>
      <c r="Q16" s="21"/>
      <c r="R16" s="21"/>
      <c r="S16" s="21"/>
      <c r="T16" s="21"/>
      <c r="U16" s="22">
        <f t="shared" si="0"/>
        <v>0</v>
      </c>
    </row>
    <row r="17" spans="1:21" ht="29.25" customHeight="1" x14ac:dyDescent="0.25">
      <c r="A17" s="16">
        <v>12</v>
      </c>
      <c r="B17" s="17"/>
      <c r="C17" s="17"/>
      <c r="D17" s="18"/>
      <c r="E17" s="18"/>
      <c r="F17" s="18"/>
      <c r="G17" s="18"/>
      <c r="H17" s="19"/>
      <c r="I17" s="20"/>
      <c r="J17" s="21"/>
      <c r="K17" s="21"/>
      <c r="L17" s="21"/>
      <c r="M17" s="21"/>
      <c r="N17" s="21"/>
      <c r="O17" s="21"/>
      <c r="P17" s="21"/>
      <c r="Q17" s="21"/>
      <c r="R17" s="21"/>
      <c r="S17" s="21"/>
      <c r="T17" s="21"/>
      <c r="U17" s="22">
        <f t="shared" si="0"/>
        <v>0</v>
      </c>
    </row>
    <row r="18" spans="1:21" ht="29.25" customHeight="1" x14ac:dyDescent="0.25">
      <c r="A18" s="16">
        <v>13</v>
      </c>
      <c r="B18" s="17"/>
      <c r="C18" s="17"/>
      <c r="D18" s="18"/>
      <c r="E18" s="18"/>
      <c r="F18" s="18"/>
      <c r="G18" s="18"/>
      <c r="H18" s="19"/>
      <c r="I18" s="20"/>
      <c r="J18" s="21"/>
      <c r="K18" s="21"/>
      <c r="L18" s="21"/>
      <c r="M18" s="21"/>
      <c r="N18" s="21"/>
      <c r="O18" s="21"/>
      <c r="P18" s="21"/>
      <c r="Q18" s="21"/>
      <c r="R18" s="21"/>
      <c r="S18" s="21"/>
      <c r="T18" s="21"/>
      <c r="U18" s="22">
        <f t="shared" si="0"/>
        <v>0</v>
      </c>
    </row>
    <row r="19" spans="1:21" ht="29.25" customHeight="1" x14ac:dyDescent="0.25">
      <c r="A19" s="16">
        <v>14</v>
      </c>
      <c r="B19" s="17"/>
      <c r="C19" s="17"/>
      <c r="D19" s="18"/>
      <c r="E19" s="18"/>
      <c r="F19" s="18"/>
      <c r="G19" s="18"/>
      <c r="H19" s="19"/>
      <c r="I19" s="20"/>
      <c r="J19" s="21"/>
      <c r="K19" s="21"/>
      <c r="L19" s="21"/>
      <c r="M19" s="21"/>
      <c r="N19" s="21"/>
      <c r="O19" s="21"/>
      <c r="P19" s="21"/>
      <c r="Q19" s="21"/>
      <c r="R19" s="21"/>
      <c r="S19" s="21"/>
      <c r="T19" s="21"/>
      <c r="U19" s="22">
        <f t="shared" si="0"/>
        <v>0</v>
      </c>
    </row>
    <row r="20" spans="1:21" ht="29.25" customHeight="1" x14ac:dyDescent="0.25">
      <c r="A20" s="16">
        <v>15</v>
      </c>
      <c r="B20" s="17"/>
      <c r="C20" s="17"/>
      <c r="D20" s="18"/>
      <c r="E20" s="18"/>
      <c r="F20" s="18"/>
      <c r="G20" s="18"/>
      <c r="H20" s="19"/>
      <c r="I20" s="20"/>
      <c r="J20" s="21"/>
      <c r="K20" s="21"/>
      <c r="L20" s="21"/>
      <c r="M20" s="21"/>
      <c r="N20" s="21"/>
      <c r="O20" s="21"/>
      <c r="P20" s="21"/>
      <c r="Q20" s="21"/>
      <c r="R20" s="21"/>
      <c r="S20" s="21"/>
      <c r="T20" s="21"/>
      <c r="U20" s="22">
        <f t="shared" si="0"/>
        <v>0</v>
      </c>
    </row>
    <row r="21" spans="1:21" ht="29.25" customHeight="1" x14ac:dyDescent="0.25">
      <c r="A21" s="16">
        <v>16</v>
      </c>
      <c r="B21" s="17"/>
      <c r="C21" s="17"/>
      <c r="D21" s="18"/>
      <c r="E21" s="18"/>
      <c r="F21" s="18"/>
      <c r="G21" s="18"/>
      <c r="H21" s="19"/>
      <c r="I21" s="20"/>
      <c r="J21" s="21"/>
      <c r="K21" s="21"/>
      <c r="L21" s="21"/>
      <c r="M21" s="21"/>
      <c r="N21" s="21"/>
      <c r="O21" s="21"/>
      <c r="P21" s="21"/>
      <c r="Q21" s="21"/>
      <c r="R21" s="21"/>
      <c r="S21" s="21"/>
      <c r="T21" s="21"/>
      <c r="U21" s="22">
        <f t="shared" si="0"/>
        <v>0</v>
      </c>
    </row>
    <row r="22" spans="1:21" ht="29.25" customHeight="1" x14ac:dyDescent="0.25">
      <c r="A22" s="16">
        <v>17</v>
      </c>
      <c r="B22" s="17"/>
      <c r="C22" s="17"/>
      <c r="D22" s="18"/>
      <c r="E22" s="18"/>
      <c r="F22" s="18"/>
      <c r="G22" s="18"/>
      <c r="H22" s="19"/>
      <c r="I22" s="20"/>
      <c r="J22" s="21"/>
      <c r="K22" s="21"/>
      <c r="L22" s="21"/>
      <c r="M22" s="21"/>
      <c r="N22" s="21"/>
      <c r="O22" s="21"/>
      <c r="P22" s="21"/>
      <c r="Q22" s="21"/>
      <c r="R22" s="21"/>
      <c r="S22" s="21"/>
      <c r="T22" s="21"/>
      <c r="U22" s="22">
        <f t="shared" si="0"/>
        <v>0</v>
      </c>
    </row>
    <row r="23" spans="1:21" ht="29.25" customHeight="1" x14ac:dyDescent="0.25">
      <c r="A23" s="16">
        <v>18</v>
      </c>
      <c r="B23" s="17"/>
      <c r="C23" s="17"/>
      <c r="D23" s="18"/>
      <c r="E23" s="18"/>
      <c r="F23" s="18"/>
      <c r="G23" s="18"/>
      <c r="H23" s="19"/>
      <c r="I23" s="20"/>
      <c r="J23" s="21"/>
      <c r="K23" s="21"/>
      <c r="L23" s="21"/>
      <c r="M23" s="21"/>
      <c r="N23" s="21"/>
      <c r="O23" s="21"/>
      <c r="P23" s="21"/>
      <c r="Q23" s="21"/>
      <c r="R23" s="21"/>
      <c r="S23" s="21"/>
      <c r="T23" s="21"/>
      <c r="U23" s="22">
        <f t="shared" si="0"/>
        <v>0</v>
      </c>
    </row>
    <row r="24" spans="1:21" ht="29.25" customHeight="1" x14ac:dyDescent="0.25">
      <c r="A24" s="16">
        <v>19</v>
      </c>
      <c r="B24" s="17"/>
      <c r="C24" s="17"/>
      <c r="D24" s="18"/>
      <c r="E24" s="18"/>
      <c r="F24" s="18"/>
      <c r="G24" s="18"/>
      <c r="H24" s="19"/>
      <c r="I24" s="20"/>
      <c r="J24" s="21"/>
      <c r="K24" s="21"/>
      <c r="L24" s="21"/>
      <c r="M24" s="21"/>
      <c r="N24" s="21"/>
      <c r="O24" s="21"/>
      <c r="P24" s="21"/>
      <c r="Q24" s="21"/>
      <c r="R24" s="21"/>
      <c r="S24" s="21"/>
      <c r="T24" s="21"/>
      <c r="U24" s="22">
        <f t="shared" si="0"/>
        <v>0</v>
      </c>
    </row>
    <row r="25" spans="1:21" ht="29.25" customHeight="1" x14ac:dyDescent="0.25">
      <c r="A25" s="16">
        <v>20</v>
      </c>
      <c r="B25" s="17"/>
      <c r="C25" s="17"/>
      <c r="D25" s="18"/>
      <c r="E25" s="18"/>
      <c r="F25" s="18"/>
      <c r="G25" s="18"/>
      <c r="H25" s="19"/>
      <c r="I25" s="20"/>
      <c r="J25" s="21"/>
      <c r="K25" s="21"/>
      <c r="L25" s="21"/>
      <c r="M25" s="21"/>
      <c r="N25" s="21"/>
      <c r="O25" s="21"/>
      <c r="P25" s="21"/>
      <c r="Q25" s="21"/>
      <c r="R25" s="21"/>
      <c r="S25" s="21"/>
      <c r="T25" s="21"/>
      <c r="U25" s="22">
        <f t="shared" si="0"/>
        <v>0</v>
      </c>
    </row>
    <row r="26" spans="1:21" ht="29.25" customHeight="1" x14ac:dyDescent="0.25">
      <c r="A26" s="16">
        <v>21</v>
      </c>
      <c r="B26" s="17"/>
      <c r="C26" s="17"/>
      <c r="D26" s="18"/>
      <c r="E26" s="18"/>
      <c r="F26" s="18"/>
      <c r="G26" s="18"/>
      <c r="H26" s="19"/>
      <c r="I26" s="20"/>
      <c r="J26" s="21"/>
      <c r="K26" s="21"/>
      <c r="L26" s="21"/>
      <c r="M26" s="21"/>
      <c r="N26" s="21"/>
      <c r="O26" s="21"/>
      <c r="P26" s="21"/>
      <c r="Q26" s="21"/>
      <c r="R26" s="21"/>
      <c r="S26" s="21"/>
      <c r="T26" s="21"/>
      <c r="U26" s="22">
        <f t="shared" si="0"/>
        <v>0</v>
      </c>
    </row>
    <row r="27" spans="1:21" ht="29.25" customHeight="1" x14ac:dyDescent="0.25">
      <c r="A27" s="16">
        <v>22</v>
      </c>
      <c r="B27" s="17"/>
      <c r="C27" s="17"/>
      <c r="D27" s="18"/>
      <c r="E27" s="18"/>
      <c r="F27" s="18"/>
      <c r="G27" s="18"/>
      <c r="H27" s="19"/>
      <c r="I27" s="20"/>
      <c r="J27" s="21"/>
      <c r="K27" s="21"/>
      <c r="L27" s="21"/>
      <c r="M27" s="21"/>
      <c r="N27" s="21"/>
      <c r="O27" s="21"/>
      <c r="P27" s="21"/>
      <c r="Q27" s="21"/>
      <c r="R27" s="21"/>
      <c r="S27" s="21"/>
      <c r="T27" s="21"/>
      <c r="U27" s="22">
        <f t="shared" si="0"/>
        <v>0</v>
      </c>
    </row>
    <row r="28" spans="1:21" ht="29.25" customHeight="1" x14ac:dyDescent="0.25">
      <c r="A28" s="16">
        <v>23</v>
      </c>
      <c r="B28" s="17"/>
      <c r="C28" s="17"/>
      <c r="D28" s="18"/>
      <c r="E28" s="18"/>
      <c r="F28" s="18"/>
      <c r="G28" s="18"/>
      <c r="H28" s="19"/>
      <c r="I28" s="20"/>
      <c r="J28" s="21"/>
      <c r="K28" s="21"/>
      <c r="L28" s="21"/>
      <c r="M28" s="21"/>
      <c r="N28" s="21"/>
      <c r="O28" s="21"/>
      <c r="P28" s="21"/>
      <c r="Q28" s="21"/>
      <c r="R28" s="21"/>
      <c r="S28" s="21"/>
      <c r="T28" s="21"/>
      <c r="U28" s="22">
        <f t="shared" si="0"/>
        <v>0</v>
      </c>
    </row>
    <row r="29" spans="1:21" ht="29.25" customHeight="1" x14ac:dyDescent="0.25">
      <c r="A29" s="16">
        <v>24</v>
      </c>
      <c r="B29" s="17"/>
      <c r="C29" s="17"/>
      <c r="D29" s="18"/>
      <c r="E29" s="18"/>
      <c r="F29" s="18"/>
      <c r="G29" s="18"/>
      <c r="H29" s="19"/>
      <c r="I29" s="20"/>
      <c r="J29" s="21"/>
      <c r="K29" s="21"/>
      <c r="L29" s="21"/>
      <c r="M29" s="21"/>
      <c r="N29" s="21"/>
      <c r="O29" s="21"/>
      <c r="P29" s="21"/>
      <c r="Q29" s="21"/>
      <c r="R29" s="21"/>
      <c r="S29" s="21"/>
      <c r="T29" s="21"/>
      <c r="U29" s="22">
        <f t="shared" si="0"/>
        <v>0</v>
      </c>
    </row>
    <row r="30" spans="1:21" ht="29.25" customHeight="1" x14ac:dyDescent="0.25">
      <c r="A30" s="16">
        <v>25</v>
      </c>
      <c r="B30" s="17"/>
      <c r="C30" s="17"/>
      <c r="D30" s="18"/>
      <c r="E30" s="18"/>
      <c r="F30" s="18"/>
      <c r="G30" s="18"/>
      <c r="H30" s="19"/>
      <c r="I30" s="20"/>
      <c r="J30" s="21"/>
      <c r="K30" s="21"/>
      <c r="L30" s="21"/>
      <c r="M30" s="21"/>
      <c r="N30" s="21"/>
      <c r="O30" s="21"/>
      <c r="P30" s="21"/>
      <c r="Q30" s="21"/>
      <c r="R30" s="21"/>
      <c r="S30" s="21"/>
      <c r="T30" s="21"/>
      <c r="U30" s="22">
        <f t="shared" si="0"/>
        <v>0</v>
      </c>
    </row>
    <row r="31" spans="1:21" ht="29.25" customHeight="1" x14ac:dyDescent="0.25">
      <c r="A31" s="16">
        <v>26</v>
      </c>
      <c r="B31" s="17"/>
      <c r="C31" s="17"/>
      <c r="D31" s="18"/>
      <c r="E31" s="18"/>
      <c r="F31" s="18"/>
      <c r="G31" s="18"/>
      <c r="H31" s="19"/>
      <c r="I31" s="20"/>
      <c r="J31" s="21"/>
      <c r="K31" s="21"/>
      <c r="L31" s="21"/>
      <c r="M31" s="21"/>
      <c r="N31" s="21"/>
      <c r="O31" s="21"/>
      <c r="P31" s="21"/>
      <c r="Q31" s="21"/>
      <c r="R31" s="21"/>
      <c r="S31" s="21"/>
      <c r="T31" s="21"/>
      <c r="U31" s="22">
        <f t="shared" si="0"/>
        <v>0</v>
      </c>
    </row>
    <row r="32" spans="1:21" ht="29.25" customHeight="1" x14ac:dyDescent="0.25">
      <c r="A32" s="16">
        <v>27</v>
      </c>
      <c r="B32" s="17"/>
      <c r="C32" s="17"/>
      <c r="D32" s="18"/>
      <c r="E32" s="18"/>
      <c r="F32" s="18"/>
      <c r="G32" s="18"/>
      <c r="H32" s="19"/>
      <c r="I32" s="20"/>
      <c r="J32" s="21"/>
      <c r="K32" s="21"/>
      <c r="L32" s="21"/>
      <c r="M32" s="21"/>
      <c r="N32" s="21"/>
      <c r="O32" s="21"/>
      <c r="P32" s="21"/>
      <c r="Q32" s="21"/>
      <c r="R32" s="21"/>
      <c r="S32" s="21"/>
      <c r="T32" s="21"/>
      <c r="U32" s="22">
        <f t="shared" si="0"/>
        <v>0</v>
      </c>
    </row>
    <row r="33" spans="1:21" ht="29.25" customHeight="1" x14ac:dyDescent="0.25">
      <c r="A33" s="16">
        <v>28</v>
      </c>
      <c r="B33" s="17"/>
      <c r="C33" s="17"/>
      <c r="D33" s="18"/>
      <c r="E33" s="18"/>
      <c r="F33" s="18"/>
      <c r="G33" s="18"/>
      <c r="H33" s="19"/>
      <c r="I33" s="20"/>
      <c r="J33" s="21"/>
      <c r="K33" s="21"/>
      <c r="L33" s="21"/>
      <c r="M33" s="21"/>
      <c r="N33" s="21"/>
      <c r="O33" s="21"/>
      <c r="P33" s="21"/>
      <c r="Q33" s="21"/>
      <c r="R33" s="21"/>
      <c r="S33" s="21"/>
      <c r="T33" s="21"/>
      <c r="U33" s="22">
        <f t="shared" si="0"/>
        <v>0</v>
      </c>
    </row>
    <row r="34" spans="1:21" ht="29.25" customHeight="1" x14ac:dyDescent="0.25">
      <c r="A34" s="16">
        <v>29</v>
      </c>
      <c r="B34" s="17"/>
      <c r="C34" s="17"/>
      <c r="D34" s="18"/>
      <c r="E34" s="18"/>
      <c r="F34" s="18"/>
      <c r="G34" s="18"/>
      <c r="H34" s="19"/>
      <c r="I34" s="20"/>
      <c r="J34" s="21"/>
      <c r="K34" s="21"/>
      <c r="L34" s="21"/>
      <c r="M34" s="21"/>
      <c r="N34" s="21"/>
      <c r="O34" s="21"/>
      <c r="P34" s="21"/>
      <c r="Q34" s="21"/>
      <c r="R34" s="21"/>
      <c r="S34" s="21"/>
      <c r="T34" s="21"/>
      <c r="U34" s="22">
        <f t="shared" si="0"/>
        <v>0</v>
      </c>
    </row>
    <row r="35" spans="1:21" ht="29.25" customHeight="1" x14ac:dyDescent="0.25">
      <c r="A35" s="16">
        <v>30</v>
      </c>
      <c r="B35" s="17"/>
      <c r="C35" s="17"/>
      <c r="D35" s="18"/>
      <c r="E35" s="18"/>
      <c r="F35" s="18"/>
      <c r="G35" s="18"/>
      <c r="H35" s="19"/>
      <c r="I35" s="20"/>
      <c r="J35" s="21"/>
      <c r="K35" s="21"/>
      <c r="L35" s="21"/>
      <c r="M35" s="21"/>
      <c r="N35" s="21"/>
      <c r="O35" s="21"/>
      <c r="P35" s="21"/>
      <c r="Q35" s="21"/>
      <c r="R35" s="21"/>
      <c r="S35" s="21"/>
      <c r="T35" s="21"/>
      <c r="U35" s="22">
        <f t="shared" si="0"/>
        <v>0</v>
      </c>
    </row>
    <row r="36" spans="1:21" ht="29.25" customHeight="1" x14ac:dyDescent="0.25">
      <c r="A36" s="16">
        <v>31</v>
      </c>
      <c r="B36" s="17"/>
      <c r="C36" s="17"/>
      <c r="D36" s="18"/>
      <c r="E36" s="18"/>
      <c r="F36" s="18"/>
      <c r="G36" s="18"/>
      <c r="H36" s="19"/>
      <c r="I36" s="20"/>
      <c r="J36" s="21"/>
      <c r="K36" s="21"/>
      <c r="L36" s="21"/>
      <c r="M36" s="21"/>
      <c r="N36" s="21"/>
      <c r="O36" s="21"/>
      <c r="P36" s="21"/>
      <c r="Q36" s="21"/>
      <c r="R36" s="21"/>
      <c r="S36" s="21"/>
      <c r="T36" s="21"/>
      <c r="U36" s="22">
        <f t="shared" si="0"/>
        <v>0</v>
      </c>
    </row>
    <row r="37" spans="1:21" ht="29.25" customHeight="1" x14ac:dyDescent="0.25">
      <c r="A37" s="16">
        <v>32</v>
      </c>
      <c r="B37" s="17"/>
      <c r="C37" s="17"/>
      <c r="D37" s="18"/>
      <c r="E37" s="18"/>
      <c r="F37" s="18"/>
      <c r="G37" s="18"/>
      <c r="H37" s="19"/>
      <c r="I37" s="20"/>
      <c r="J37" s="21"/>
      <c r="K37" s="21"/>
      <c r="L37" s="21"/>
      <c r="M37" s="21"/>
      <c r="N37" s="21"/>
      <c r="O37" s="21"/>
      <c r="P37" s="21"/>
      <c r="Q37" s="21"/>
      <c r="R37" s="21"/>
      <c r="S37" s="21"/>
      <c r="T37" s="21"/>
      <c r="U37" s="22">
        <f t="shared" si="0"/>
        <v>0</v>
      </c>
    </row>
    <row r="38" spans="1:21" ht="29.25" customHeight="1" x14ac:dyDescent="0.25">
      <c r="A38" s="16">
        <v>33</v>
      </c>
      <c r="B38" s="17"/>
      <c r="C38" s="17"/>
      <c r="D38" s="18"/>
      <c r="E38" s="18"/>
      <c r="F38" s="18"/>
      <c r="G38" s="18"/>
      <c r="H38" s="19"/>
      <c r="I38" s="20"/>
      <c r="J38" s="21"/>
      <c r="K38" s="21"/>
      <c r="L38" s="21"/>
      <c r="M38" s="21"/>
      <c r="N38" s="21"/>
      <c r="O38" s="21"/>
      <c r="P38" s="21"/>
      <c r="Q38" s="21"/>
      <c r="R38" s="21"/>
      <c r="S38" s="21"/>
      <c r="T38" s="21"/>
      <c r="U38" s="22">
        <f t="shared" si="0"/>
        <v>0</v>
      </c>
    </row>
    <row r="39" spans="1:21" ht="29.25" customHeight="1" thickBot="1" x14ac:dyDescent="0.3">
      <c r="A39" s="23">
        <v>34</v>
      </c>
      <c r="B39" s="24"/>
      <c r="C39" s="24"/>
      <c r="D39" s="25"/>
      <c r="E39" s="25"/>
      <c r="F39" s="25"/>
      <c r="G39" s="25"/>
      <c r="H39" s="26"/>
      <c r="I39" s="27"/>
      <c r="J39" s="28"/>
      <c r="K39" s="28"/>
      <c r="L39" s="28"/>
      <c r="M39" s="28"/>
      <c r="N39" s="28"/>
      <c r="O39" s="28"/>
      <c r="P39" s="28"/>
      <c r="Q39" s="28"/>
      <c r="R39" s="28"/>
      <c r="S39" s="28"/>
      <c r="T39" s="28"/>
      <c r="U39" s="29">
        <f t="shared" si="0"/>
        <v>0</v>
      </c>
    </row>
  </sheetData>
  <mergeCells count="11">
    <mergeCell ref="G2:G5"/>
    <mergeCell ref="H2:H5"/>
    <mergeCell ref="I2:T2"/>
    <mergeCell ref="U2:U5"/>
    <mergeCell ref="A1:U1"/>
    <mergeCell ref="A2:A5"/>
    <mergeCell ref="B2:B5"/>
    <mergeCell ref="C2:C5"/>
    <mergeCell ref="D2:D5"/>
    <mergeCell ref="E2:E5"/>
    <mergeCell ref="F2:F5"/>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30" t="s">
        <v>14</v>
      </c>
      <c r="C1" s="30"/>
      <c r="D1" s="34"/>
      <c r="E1" s="34"/>
      <c r="F1" s="34"/>
    </row>
    <row r="2" spans="2:6" x14ac:dyDescent="0.25">
      <c r="B2" s="30" t="s">
        <v>15</v>
      </c>
      <c r="C2" s="30"/>
      <c r="D2" s="34"/>
      <c r="E2" s="34"/>
      <c r="F2" s="34"/>
    </row>
    <row r="3" spans="2:6" x14ac:dyDescent="0.25">
      <c r="B3" s="31"/>
      <c r="C3" s="31"/>
      <c r="D3" s="35"/>
      <c r="E3" s="35"/>
      <c r="F3" s="35"/>
    </row>
    <row r="4" spans="2:6" ht="60" x14ac:dyDescent="0.25">
      <c r="B4" s="31" t="s">
        <v>16</v>
      </c>
      <c r="C4" s="31"/>
      <c r="D4" s="35"/>
      <c r="E4" s="35"/>
      <c r="F4" s="35"/>
    </row>
    <row r="5" spans="2:6" x14ac:dyDescent="0.25">
      <c r="B5" s="31"/>
      <c r="C5" s="31"/>
      <c r="D5" s="35"/>
      <c r="E5" s="35"/>
      <c r="F5" s="35"/>
    </row>
    <row r="6" spans="2:6" x14ac:dyDescent="0.25">
      <c r="B6" s="30" t="s">
        <v>17</v>
      </c>
      <c r="C6" s="30"/>
      <c r="D6" s="34"/>
      <c r="E6" s="34" t="s">
        <v>18</v>
      </c>
      <c r="F6" s="34" t="s">
        <v>19</v>
      </c>
    </row>
    <row r="7" spans="2:6" ht="15.75" thickBot="1" x14ac:dyDescent="0.3">
      <c r="B7" s="31"/>
      <c r="C7" s="31"/>
      <c r="D7" s="35"/>
      <c r="E7" s="35"/>
      <c r="F7" s="35"/>
    </row>
    <row r="8" spans="2:6" ht="45.75" thickBot="1" x14ac:dyDescent="0.3">
      <c r="B8" s="32" t="s">
        <v>20</v>
      </c>
      <c r="C8" s="33"/>
      <c r="D8" s="36"/>
      <c r="E8" s="36">
        <v>38</v>
      </c>
      <c r="F8" s="37" t="s">
        <v>21</v>
      </c>
    </row>
    <row r="9" spans="2:6" x14ac:dyDescent="0.25">
      <c r="B9" s="31"/>
      <c r="C9" s="31"/>
      <c r="D9" s="35"/>
      <c r="E9" s="35"/>
      <c r="F9" s="35"/>
    </row>
    <row r="10" spans="2:6" x14ac:dyDescent="0.25">
      <c r="B10" s="31"/>
      <c r="C10" s="31"/>
      <c r="D10" s="35"/>
      <c r="E10" s="35"/>
      <c r="F10" s="35"/>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Obrazac real_novembar (2)</vt:lpstr>
      <vt:lpstr>Sheet3</vt:lpstr>
      <vt:lpstr>Compatibility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2016-10-20T12:00:11Z</cp:lastPrinted>
  <dcterms:created xsi:type="dcterms:W3CDTF">2006-09-16T00:00:00Z</dcterms:created>
  <dcterms:modified xsi:type="dcterms:W3CDTF">2021-02-23T07:52:39Z</dcterms:modified>
</cp:coreProperties>
</file>